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PFRDA &amp; NPS Trust Communication April 2019 Onwards\NPS Trust\2024-25\Monthly\8. November 2024\4. Website upload Portfolio\"/>
    </mc:Choice>
  </mc:AlternateContent>
  <xr:revisionPtr revIDLastSave="0" documentId="8_{C146A80C-095B-4DFF-8385-5BC30D6A818F}" xr6:coauthVersionLast="47" xr6:coauthVersionMax="47" xr10:uidLastSave="{00000000-0000-0000-0000-000000000000}"/>
  <bookViews>
    <workbookView xWindow="-120" yWindow="-120" windowWidth="20730" windowHeight="11040" xr2:uid="{274385AF-F3F4-4E1E-ACFD-71F79B74331E}"/>
  </bookViews>
  <sheets>
    <sheet name="Port_E1" sheetId="1" r:id="rId1"/>
  </sheets>
  <externalReferences>
    <externalReference r:id="rId2"/>
  </externalReferences>
  <definedNames>
    <definedName name="_xlnm._FilterDatabase" localSheetId="0" hidden="1">Port_E1!$C$6:$H$89</definedName>
    <definedName name="IN">#REF!</definedName>
    <definedName name="_xlnm.Print_Area" localSheetId="0">Port_E1!$B$2:$G$112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5" i="1" l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F135" i="1"/>
  <c r="F134" i="1"/>
  <c r="F133" i="1"/>
  <c r="F132" i="1"/>
  <c r="F131" i="1"/>
  <c r="F130" i="1"/>
  <c r="F129" i="1"/>
  <c r="F128" i="1"/>
  <c r="G127" i="1"/>
  <c r="F127" i="1"/>
  <c r="F126" i="1"/>
  <c r="F125" i="1"/>
  <c r="F124" i="1"/>
  <c r="F110" i="1"/>
  <c r="G135" i="1" s="1"/>
  <c r="F108" i="1"/>
  <c r="G108" i="1" s="1"/>
  <c r="F98" i="1"/>
  <c r="G98" i="1" s="1"/>
  <c r="G96" i="1"/>
  <c r="G80" i="1"/>
  <c r="G72" i="1"/>
  <c r="G56" i="1"/>
  <c r="G48" i="1"/>
  <c r="G40" i="1"/>
  <c r="G32" i="1"/>
  <c r="G24" i="1"/>
  <c r="G16" i="1"/>
  <c r="G8" i="1"/>
  <c r="G9" i="1" l="1"/>
  <c r="G17" i="1"/>
  <c r="G25" i="1"/>
  <c r="G33" i="1"/>
  <c r="G41" i="1"/>
  <c r="G49" i="1"/>
  <c r="G57" i="1"/>
  <c r="G65" i="1"/>
  <c r="G73" i="1"/>
  <c r="G81" i="1"/>
  <c r="G89" i="1"/>
  <c r="G97" i="1"/>
  <c r="G26" i="1"/>
  <c r="G34" i="1"/>
  <c r="G42" i="1"/>
  <c r="G50" i="1"/>
  <c r="G58" i="1"/>
  <c r="G66" i="1"/>
  <c r="G74" i="1"/>
  <c r="G82" i="1"/>
  <c r="G90" i="1"/>
  <c r="G124" i="1"/>
  <c r="G128" i="1"/>
  <c r="G132" i="1"/>
  <c r="G11" i="1"/>
  <c r="G19" i="1"/>
  <c r="G27" i="1"/>
  <c r="G35" i="1"/>
  <c r="G43" i="1"/>
  <c r="G51" i="1"/>
  <c r="G59" i="1"/>
  <c r="G67" i="1"/>
  <c r="G75" i="1"/>
  <c r="G83" i="1"/>
  <c r="G91" i="1"/>
  <c r="G12" i="1"/>
  <c r="G20" i="1"/>
  <c r="G28" i="1"/>
  <c r="G36" i="1"/>
  <c r="G44" i="1"/>
  <c r="G52" i="1"/>
  <c r="G60" i="1"/>
  <c r="G68" i="1"/>
  <c r="G76" i="1"/>
  <c r="G84" i="1"/>
  <c r="G92" i="1"/>
  <c r="G102" i="1"/>
  <c r="G125" i="1"/>
  <c r="G129" i="1"/>
  <c r="G133" i="1"/>
  <c r="G13" i="1"/>
  <c r="G21" i="1"/>
  <c r="G29" i="1"/>
  <c r="G37" i="1"/>
  <c r="G45" i="1"/>
  <c r="G53" i="1"/>
  <c r="G61" i="1"/>
  <c r="G69" i="1"/>
  <c r="G77" i="1"/>
  <c r="G85" i="1"/>
  <c r="G93" i="1"/>
  <c r="G106" i="1"/>
  <c r="G131" i="1"/>
  <c r="G10" i="1"/>
  <c r="G14" i="1"/>
  <c r="G22" i="1"/>
  <c r="G30" i="1"/>
  <c r="G38" i="1"/>
  <c r="G46" i="1"/>
  <c r="G54" i="1"/>
  <c r="G62" i="1"/>
  <c r="G70" i="1"/>
  <c r="G78" i="1"/>
  <c r="G86" i="1"/>
  <c r="G94" i="1"/>
  <c r="G126" i="1"/>
  <c r="G130" i="1"/>
  <c r="G134" i="1"/>
  <c r="G64" i="1"/>
  <c r="G88" i="1"/>
  <c r="G18" i="1"/>
  <c r="G7" i="1"/>
  <c r="G15" i="1"/>
  <c r="G23" i="1"/>
  <c r="G31" i="1"/>
  <c r="G39" i="1"/>
  <c r="G47" i="1"/>
  <c r="G55" i="1"/>
  <c r="G63" i="1"/>
  <c r="G71" i="1"/>
  <c r="G79" i="1"/>
  <c r="G87" i="1"/>
  <c r="G95" i="1"/>
</calcChain>
</file>

<file path=xl/sharedStrings.xml><?xml version="1.0" encoding="utf-8"?>
<sst xmlns="http://schemas.openxmlformats.org/spreadsheetml/2006/main" count="354" uniqueCount="305">
  <si>
    <t>NAME OF PENSION FUND</t>
  </si>
  <si>
    <t>ADITYA BIRLA SUN LIFE PENSION MANAGEMENT LIMITED</t>
  </si>
  <si>
    <t>E-TIER I</t>
  </si>
  <si>
    <t>SCHEME NAME</t>
  </si>
  <si>
    <t>Scheme E TIER I</t>
  </si>
  <si>
    <t>MONTH</t>
  </si>
  <si>
    <t>29/11/2024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</si>
  <si>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</si>
  <si>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</si>
  <si>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</si>
  <si>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</si>
  <si>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</si>
  <si>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</si>
  <si>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</si>
  <si>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IN9397D01014</t>
  </si>
  <si>
    <t>Bharti Airtel partly Paid(14:1)</t>
  </si>
  <si>
    <t>Activities of maintaining and operating pageing</t>
  </si>
  <si>
    <t>INE002A01018</t>
  </si>
  <si>
    <t>RELIANCE INDUSTRIES LIMITED</t>
  </si>
  <si>
    <t>Production of liquid and gaseous fuels, illuminating oils, lubricating</t>
  </si>
  <si>
    <t>INE003A01024</t>
  </si>
  <si>
    <t>SIEMENS LIMITED</t>
  </si>
  <si>
    <t>Manufacture of electric power distribution transformers, arc-welding</t>
  </si>
  <si>
    <t>INE006I01046</t>
  </si>
  <si>
    <t>ASTRAL LIMITED</t>
  </si>
  <si>
    <t>Manufacture of other plastics products n.e.c.</t>
  </si>
  <si>
    <t>INE009A01021</t>
  </si>
  <si>
    <t>INFOSYS LTD EQ</t>
  </si>
  <si>
    <t>Writing , modifying, testing of computer program</t>
  </si>
  <si>
    <t>INE010V01017</t>
  </si>
  <si>
    <t>L&amp;T Technology Services Ltd</t>
  </si>
  <si>
    <t>Other information technology and computer service activities</t>
  </si>
  <si>
    <t>INE016A01026</t>
  </si>
  <si>
    <t>Dabur India Limited</t>
  </si>
  <si>
    <t>Manufacture of hair oil, shampoo, hair dye etc.</t>
  </si>
  <si>
    <t>INE018A01030</t>
  </si>
  <si>
    <t>LARSEN AND TOUBRO LIMITED</t>
  </si>
  <si>
    <t>Construction of utility projects n.e.c.</t>
  </si>
  <si>
    <t>INE020B01018</t>
  </si>
  <si>
    <t>Rec ltd</t>
  </si>
  <si>
    <t>Other credit granting</t>
  </si>
  <si>
    <t>INE021A01026</t>
  </si>
  <si>
    <t>ASIAN PAINTS LTD.</t>
  </si>
  <si>
    <t>Manufacture of paints and varnishes, enamels or lacquers</t>
  </si>
  <si>
    <t>INE028A01039</t>
  </si>
  <si>
    <t>Bank Of Baroda</t>
  </si>
  <si>
    <t>Monetary intermediation of commercial banks, saving banks. postal savings</t>
  </si>
  <si>
    <t>INE029A01011</t>
  </si>
  <si>
    <t>Bharat Petroleum Corporation Limited</t>
  </si>
  <si>
    <t>INE030A01027</t>
  </si>
  <si>
    <t>HINDUSTAN UNILEVER LIMITED</t>
  </si>
  <si>
    <t>Manufacture of soap all forms</t>
  </si>
  <si>
    <t>INE038A01020</t>
  </si>
  <si>
    <t>HINDALCO INDUSTRIES LTD.</t>
  </si>
  <si>
    <t>Manufacture of Aluminium from alumina and by other methods and products</t>
  </si>
  <si>
    <t>INE040A01034</t>
  </si>
  <si>
    <t>HDFC BANK LTD</t>
  </si>
  <si>
    <t>INE044A01036</t>
  </si>
  <si>
    <t>SUN PHARMACEUTICALS INDUSTRIES LTD</t>
  </si>
  <si>
    <t>Manufacture of medicinal substances used in the manufacture of pharmaceuticals:</t>
  </si>
  <si>
    <t>INE059A01026</t>
  </si>
  <si>
    <t>CIPLA LIMITED</t>
  </si>
  <si>
    <t>INE062A01020</t>
  </si>
  <si>
    <t>STATE BANK OF INDIA</t>
  </si>
  <si>
    <t>INE066A01021</t>
  </si>
  <si>
    <t>EICHER MOTORS LTD</t>
  </si>
  <si>
    <t>Manufacture of motorcycles, scooters, mopeds etc. and their</t>
  </si>
  <si>
    <t>INE073K01018</t>
  </si>
  <si>
    <t>Sona BLW Precision Forgings Limited</t>
  </si>
  <si>
    <t>Manufacture of diverse parts and accessories for motor vehecles sucs as brakes,</t>
  </si>
  <si>
    <t>INE075A01022</t>
  </si>
  <si>
    <t>WIPRO LTD</t>
  </si>
  <si>
    <t>INE081A01020</t>
  </si>
  <si>
    <t>TATA STEEL LIMITED.</t>
  </si>
  <si>
    <t>Manufacture of hot-rolled and cold-rolled products of steel</t>
  </si>
  <si>
    <t>INE089A01031</t>
  </si>
  <si>
    <t>Dr. Reddy's Laboratories Limited</t>
  </si>
  <si>
    <t>INE090A01021</t>
  </si>
  <si>
    <t>ICICI BANK LTD</t>
  </si>
  <si>
    <t>INE093I01010</t>
  </si>
  <si>
    <t>Oberoi Realty Ltd</t>
  </si>
  <si>
    <t>Construction of buildings carried out on own-account basis or on</t>
  </si>
  <si>
    <t>INE095A01012</t>
  </si>
  <si>
    <t>IndusInd Bank Limited</t>
  </si>
  <si>
    <t>INE101A01026</t>
  </si>
  <si>
    <t>MAHINDRA AND MAHINDRA LTD</t>
  </si>
  <si>
    <t>Manufacture of tractors used in agriculture and forestry</t>
  </si>
  <si>
    <t>INE117A01022</t>
  </si>
  <si>
    <t>ABB India Limited</t>
  </si>
  <si>
    <t>Manufacture of electricity distribution and control apparatus</t>
  </si>
  <si>
    <t>INE121A01024</t>
  </si>
  <si>
    <t>CHOLAMANDALAM INVESTMENT AND FINANCE COMPANY</t>
  </si>
  <si>
    <t>INE121J01017</t>
  </si>
  <si>
    <t>Indus Towers Ltd</t>
  </si>
  <si>
    <t>INE123W01016</t>
  </si>
  <si>
    <t>SBI LIFE INSURANCE COMPANY LIMITED</t>
  </si>
  <si>
    <t>Life insurance</t>
  </si>
  <si>
    <t>INE127D01025</t>
  </si>
  <si>
    <t>HDFC Asset Management Company Ltd</t>
  </si>
  <si>
    <t>Management of mutual funds</t>
  </si>
  <si>
    <t>INE129A01019</t>
  </si>
  <si>
    <t>GAIL (INDIA) LIMITED .</t>
  </si>
  <si>
    <t>Disrtibution and sale of gaseous fuels through mains</t>
  </si>
  <si>
    <t>INE151A01013</t>
  </si>
  <si>
    <t>Tata Communications Limited</t>
  </si>
  <si>
    <t>Other telecommunications activities</t>
  </si>
  <si>
    <t>INE152A01029</t>
  </si>
  <si>
    <t>Thermax Ltd.</t>
  </si>
  <si>
    <t>Manufacture of central heating boilers and radiators and parts and</t>
  </si>
  <si>
    <t>INE154A01025</t>
  </si>
  <si>
    <t>ITC LTD</t>
  </si>
  <si>
    <t>Manufacture of engines and turbines, except aircraft, vehicle</t>
  </si>
  <si>
    <t>INE155A01022</t>
  </si>
  <si>
    <t>TATA MOTORS LTD</t>
  </si>
  <si>
    <t>Manufacture of commercial vehicles such as vans, lorries, over-the-road</t>
  </si>
  <si>
    <t>INE158A01026</t>
  </si>
  <si>
    <t>HERO MOTOCORP LIMITED</t>
  </si>
  <si>
    <t>INE176B01034</t>
  </si>
  <si>
    <t>Havells India Limited.</t>
  </si>
  <si>
    <t>Manufacture of other electronic and electric wires and cables</t>
  </si>
  <si>
    <t>INE180A01020</t>
  </si>
  <si>
    <t>Max Financial Services</t>
  </si>
  <si>
    <t>Activities of holding companies</t>
  </si>
  <si>
    <t>INE192A01025</t>
  </si>
  <si>
    <t>Tata Consumer Products Limited</t>
  </si>
  <si>
    <t>Processing and blending of tea including manufacture of instant tea</t>
  </si>
  <si>
    <t>INE192R01011</t>
  </si>
  <si>
    <t>Avenue Supermarts Pvt Ltd</t>
  </si>
  <si>
    <t>Retail sale in non-specialized stores with food, beverages or tobacco</t>
  </si>
  <si>
    <t>INE196A01026</t>
  </si>
  <si>
    <t>MARICO LTD</t>
  </si>
  <si>
    <t>Manufacture of vegetable oils and fats excluding corn oil</t>
  </si>
  <si>
    <t>INE200M01039</t>
  </si>
  <si>
    <t>VARUN INDUSTRIES LIMITED</t>
  </si>
  <si>
    <t>Manufacture of aerated drinks</t>
  </si>
  <si>
    <t>INE213A01029</t>
  </si>
  <si>
    <t>OIL AND NATURAL GAS CORPORATION LTD</t>
  </si>
  <si>
    <t>On shore extraction of crude petroleum</t>
  </si>
  <si>
    <t>INE214T01019</t>
  </si>
  <si>
    <t>Larsen &amp; Toubro Infotech Limited</t>
  </si>
  <si>
    <t>INE216A01030</t>
  </si>
  <si>
    <t>Britannia Industries Limited</t>
  </si>
  <si>
    <t>Manufacture of biscuits, cakes, pastries, rusks etc.</t>
  </si>
  <si>
    <t>INE237A01028</t>
  </si>
  <si>
    <t>KOTAK MAHINDRA BANK LIMITED</t>
  </si>
  <si>
    <t>INE238A01034</t>
  </si>
  <si>
    <t>AXIS BANK</t>
  </si>
  <si>
    <t>INE239A01024</t>
  </si>
  <si>
    <t>NESTLE INDIA LTD</t>
  </si>
  <si>
    <t>Manufacture of other dairy products n.e.c.</t>
  </si>
  <si>
    <t>INE245A01021</t>
  </si>
  <si>
    <t>TATA POWER COMPANY LIMITED</t>
  </si>
  <si>
    <t>Electric power generation by coal based thermal power plants</t>
  </si>
  <si>
    <t>INE257A01026</t>
  </si>
  <si>
    <t>Bharat Heavy Electricals Limited</t>
  </si>
  <si>
    <t>Manufacture of other steam generators (except central heating hot water boilers), n.e.c.</t>
  </si>
  <si>
    <t>INE259A01022</t>
  </si>
  <si>
    <t>Colgate Palmolive (India) Limited</t>
  </si>
  <si>
    <t>Manufacture of preparations for oral or dental hygiene</t>
  </si>
  <si>
    <t>INE262H01021</t>
  </si>
  <si>
    <t>Persistent Systems Ltd</t>
  </si>
  <si>
    <t>INE263A01024</t>
  </si>
  <si>
    <t>BHARAT ELECTRONICS LIMITED</t>
  </si>
  <si>
    <t>Manufacture of radar equipment, GPS devices, search, detection, navig</t>
  </si>
  <si>
    <t>INE271C01023</t>
  </si>
  <si>
    <t>DLF Ltd</t>
  </si>
  <si>
    <t>Real estate activities with own or leased property</t>
  </si>
  <si>
    <t>INE280A01028</t>
  </si>
  <si>
    <t>Titan Company Limited</t>
  </si>
  <si>
    <t>Manufacture of jewellery of gold, silver and other precious or base metal</t>
  </si>
  <si>
    <t>INE296A01024</t>
  </si>
  <si>
    <t>Bajaj Finance Limited</t>
  </si>
  <si>
    <t>INE326A01037</t>
  </si>
  <si>
    <t>Lupin Limited</t>
  </si>
  <si>
    <t>INE358A01014</t>
  </si>
  <si>
    <t>Abbott India Ltd</t>
  </si>
  <si>
    <t>Manufacture of allopathic pharmaceutical preparations</t>
  </si>
  <si>
    <t>INE397D01024</t>
  </si>
  <si>
    <t>BHARTI AIRTEL LTD</t>
  </si>
  <si>
    <t>INE437A01024</t>
  </si>
  <si>
    <t>Apollo Hospitals Enterprise Ltd</t>
  </si>
  <si>
    <t>Hospital activities</t>
  </si>
  <si>
    <t>INE463A01038</t>
  </si>
  <si>
    <t>Berger Paints India Ltd</t>
  </si>
  <si>
    <t>INE465A01025</t>
  </si>
  <si>
    <t>Bharat Forge Limited</t>
  </si>
  <si>
    <t>Forging, pressing, stamping and roll-forming of metal; powder metallurgy</t>
  </si>
  <si>
    <t>INE467B01029</t>
  </si>
  <si>
    <t>TATA CONSULTANCY SERVICES LIMITED</t>
  </si>
  <si>
    <t>Computer consultancy</t>
  </si>
  <si>
    <t>INE476A01022</t>
  </si>
  <si>
    <t>CANARA BANK LTD</t>
  </si>
  <si>
    <t>INE481G01011</t>
  </si>
  <si>
    <t>UltraTech Cement Limited</t>
  </si>
  <si>
    <t>Manufacture of clinkers and cement</t>
  </si>
  <si>
    <t>INE494B01023</t>
  </si>
  <si>
    <t>TVS Motor Company Ltd</t>
  </si>
  <si>
    <t>INE513A01022</t>
  </si>
  <si>
    <t>Schaeffler India Limited</t>
  </si>
  <si>
    <t>Manufacture of bearings, gears, gearing and driving elements</t>
  </si>
  <si>
    <t>INE522F01014</t>
  </si>
  <si>
    <t>Coal India Limited</t>
  </si>
  <si>
    <t>Belowground mining of hard coal</t>
  </si>
  <si>
    <t>INE562A01011</t>
  </si>
  <si>
    <t>Indian Bank</t>
  </si>
  <si>
    <t>INE585B01010</t>
  </si>
  <si>
    <t>MARUTI SUZUKI INDIA LTD.</t>
  </si>
  <si>
    <t>Manufacture of passenger cars</t>
  </si>
  <si>
    <t>INE603J01030</t>
  </si>
  <si>
    <t>PI INDUSTRIES</t>
  </si>
  <si>
    <t>Manufacture of other agrochemical products n.e.c.</t>
  </si>
  <si>
    <t>INE647A01010</t>
  </si>
  <si>
    <t>SRF Limited</t>
  </si>
  <si>
    <t>Manufacture of organic and inorganic chemical compounds n.e.c.</t>
  </si>
  <si>
    <t>INE663F01024</t>
  </si>
  <si>
    <t>Info Edge (India) Ltd</t>
  </si>
  <si>
    <t>Operation of other websites that act as portals to the Internet</t>
  </si>
  <si>
    <t>02A</t>
  </si>
  <si>
    <t>INE669C01036</t>
  </si>
  <si>
    <t>TECH MAHINDRA LIMITED</t>
  </si>
  <si>
    <t>INE685A01028</t>
  </si>
  <si>
    <t>Torrent Pharmaceuticals Ltd</t>
  </si>
  <si>
    <t>INE721A01013</t>
  </si>
  <si>
    <t>SHRIRAM FINANCE LIMITED</t>
  </si>
  <si>
    <t>INE733E01010</t>
  </si>
  <si>
    <t>NTPC LIMITED</t>
  </si>
  <si>
    <t>NCA</t>
  </si>
  <si>
    <t>INE752E01010</t>
  </si>
  <si>
    <t>POWER GRID CORPORATION OF INDIA LIMITED</t>
  </si>
  <si>
    <t>Transmission of electric energy</t>
  </si>
  <si>
    <t>INE758T01015</t>
  </si>
  <si>
    <t>ZOMATO Ltd</t>
  </si>
  <si>
    <t>Other information service activities n.e.c.</t>
  </si>
  <si>
    <t>INE775A01035</t>
  </si>
  <si>
    <t>Samvardhana Motherson International Ltd</t>
  </si>
  <si>
    <t>Manufacture of parts and accessories of bodies for motor vehicles such as</t>
  </si>
  <si>
    <t>INE787D01026</t>
  </si>
  <si>
    <t>Balkrishna Industries Ltd</t>
  </si>
  <si>
    <t>Manufacture of rubber tyres and tubes n.e.c.</t>
  </si>
  <si>
    <t>INE795G01014</t>
  </si>
  <si>
    <t>HDFC LIFE INSURANCE COMPANY LTD</t>
  </si>
  <si>
    <t>INE848E01016</t>
  </si>
  <si>
    <t>NHPC LIMITED</t>
  </si>
  <si>
    <t>Electric power generation by hydroelectric power plants</t>
  </si>
  <si>
    <t>INE849A01020</t>
  </si>
  <si>
    <t>TRENT LTD</t>
  </si>
  <si>
    <t>Retail sale of readymade garments, hosiery goods, other articles</t>
  </si>
  <si>
    <t>INE854D01024</t>
  </si>
  <si>
    <t>United Spirits Limited</t>
  </si>
  <si>
    <t>Manufacture of distilled, potable, alcoholic beverages</t>
  </si>
  <si>
    <t>INE860A01027</t>
  </si>
  <si>
    <t>HCL Technologies Limited</t>
  </si>
  <si>
    <t>INE880J01026</t>
  </si>
  <si>
    <t>JSW INFRASTRUCTURE LIMITED</t>
  </si>
  <si>
    <t>Cargo handling incidental to water transport</t>
  </si>
  <si>
    <t>INE917I01010</t>
  </si>
  <si>
    <t>Bajaj Auto Limited</t>
  </si>
  <si>
    <t>Infrastructure</t>
  </si>
  <si>
    <t>INE918I01026</t>
  </si>
  <si>
    <t>BAJAJ FINSERV LTD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</si>
  <si>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</si>
  <si>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</si>
  <si>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</si>
  <si>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</si>
  <si>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</si>
  <si>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</si>
  <si>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</si>
  <si>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>GOI</t>
  </si>
  <si>
    <t xml:space="preserve">  - Application Pending Allotment </t>
  </si>
  <si>
    <t>SDL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</si>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</sst>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0" fontId="0" fillId="0" borderId="5" xfId="1" applyNumberFormat="1" applyFont="1" applyFill="1" applyBorder="1"/>
    <xf numFmtId="164" fontId="0" fillId="0" borderId="6" xfId="3" quotePrefix="1" applyFont="1" applyFill="1" applyBorder="1"/>
    <xf numFmtId="0" fontId="0" fillId="0" borderId="6" xfId="3" quotePrefix="1" applyNumberFormat="1" applyFont="1" applyFill="1" applyBorder="1"/>
    <xf numFmtId="0" fontId="9" fillId="2" borderId="7" xfId="0" applyFont="1" applyFill="1" applyBorder="1"/>
    <xf numFmtId="0" fontId="4" fillId="0" borderId="6" xfId="2" applyFont="1" applyBorder="1"/>
    <xf numFmtId="10" fontId="1" fillId="0" borderId="5" xfId="1" applyNumberFormat="1" applyFont="1" applyFill="1" applyBorder="1"/>
    <xf numFmtId="0" fontId="9" fillId="2" borderId="8" xfId="0" applyFont="1" applyFill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4" fontId="0" fillId="0" borderId="5" xfId="2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0" fontId="3" fillId="3" borderId="5" xfId="2" applyFont="1" applyFill="1" applyBorder="1"/>
    <xf numFmtId="9" fontId="3" fillId="3" borderId="5" xfId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9" fontId="0" fillId="0" borderId="5" xfId="1" applyFont="1" applyBorder="1"/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9" fontId="5" fillId="0" borderId="5" xfId="1" applyFont="1" applyBorder="1"/>
    <xf numFmtId="165" fontId="2" fillId="0" borderId="0" xfId="2" applyNumberFormat="1"/>
    <xf numFmtId="164" fontId="2" fillId="0" borderId="5" xfId="2" applyNumberFormat="1" applyBorder="1"/>
    <xf numFmtId="164" fontId="0" fillId="4" borderId="5" xfId="3" applyFont="1" applyFill="1" applyBorder="1" applyAlignment="1">
      <alignment horizontal="right"/>
    </xf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9" fontId="0" fillId="0" borderId="0" xfId="1" applyFont="1"/>
    <xf numFmtId="10" fontId="0" fillId="4" borderId="0" xfId="4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</cellXfs>
  <cellStyles count="5">
    <cellStyle name="Comma 2" xfId="3" xr:uid="{E562BC7F-C96C-4D0F-8FF0-9170D6DF0659}"/>
    <cellStyle name="Normal" xfId="0" builtinId="0"/>
    <cellStyle name="Normal 2" xfId="2" xr:uid="{37EDA0FE-0847-45BC-ABF8-2D828EA9EB6E}"/>
    <cellStyle name="Percent" xfId="1" builtinId="5"/>
    <cellStyle name="Percent 2" xfId="4" xr:uid="{0DEA708B-B9EA-489C-A970-8013D6B77311}"/>
  </cellStyles>
  <dxfs count="12"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FRDA%20&amp;%20NPS%20Trust%20Communication%20April%202019%20Onwards\NPS%20Trust\2024-25\Monthly\8.%20November%202024\4.%20Website%20upload%20Portfolio\Portfolio_ABSLPM_Nov%202024.xlsx" TargetMode="External"/><Relationship Id="rId1" Type="http://schemas.openxmlformats.org/officeDocument/2006/relationships/externalLinkPath" Target="Portfolio_ABSLPM_Nov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6B6059-3463-4446-AFBD-4BD84D8DCE38}" name="Table134567685" displayName="Table134567685" ref="B6:H97" totalsRowShown="0" headerRowDxfId="11" dataDxfId="10" headerRowBorderDxfId="8" tableBorderDxfId="9" totalsRowBorderDxfId="7">
  <sortState xmlns:xlrd2="http://schemas.microsoft.com/office/spreadsheetml/2017/richdata2" ref="B7:H77">
    <sortCondition descending="1" ref="F6:F77"/>
  </sortState>
  <tableColumns count="7">
    <tableColumn id="1" xr3:uid="{CAC4B875-2A77-4342-94BE-CF84C3A332F2}" name="ISIN No." dataDxfId="6"/>
    <tableColumn id="2" xr3:uid="{AB322A2E-3AE2-4039-AC94-458FB0B14B3B}" name="Name of the Instrument" dataDxfId="5"/>
    <tableColumn id="3" xr3:uid="{403A386B-3741-457A-BC51-C12B272C721B}" name="Industry " dataDxfId="4"/>
    <tableColumn id="4" xr3:uid="{DE5DC718-0D7E-477D-9A74-897D3103CC83}" name="Quantity" dataDxfId="3"/>
    <tableColumn id="5" xr3:uid="{080C83AA-ADAD-4C25-9CEE-79EA75F2C506}" name="Market Value" dataDxfId="2"/>
    <tableColumn id="6" xr3:uid="{8C5F603E-416D-4068-97CD-147A546DA3B2}" name="% of Portfolio" dataDxfId="1" dataCellStyle="Percent">
      <calculatedColumnFormula>+F7/$F$110</calculatedColumnFormula>
    </tableColumn>
    <tableColumn id="7" xr3:uid="{AB79653F-DBBB-42F1-8BC3-B7D5F1F81B2E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C1050-B8AF-4651-A17A-D3075287439D}">
  <sheetPr>
    <tabColor rgb="FF7030A0"/>
  </sheetPr>
  <dimension ref="A2:H146"/>
  <sheetViews>
    <sheetView showGridLines="0" tabSelected="1" zoomScaleNormal="100" zoomScaleSheetLayoutView="89" workbookViewId="0">
      <selection activeCell="C18" sqref="C18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2" t="s">
        <v>6</v>
      </c>
    </row>
    <row r="6" spans="1:8" x14ac:dyDescent="0.25">
      <c r="B6" s="8" t="s">
        <v>7</v>
      </c>
      <c r="C6" s="9" t="s">
        <v>8</v>
      </c>
      <c r="D6" s="9" t="s">
        <v>9</v>
      </c>
      <c r="E6" s="10" t="s">
        <v>10</v>
      </c>
      <c r="F6" s="9" t="s">
        <v>11</v>
      </c>
      <c r="G6" s="11" t="s">
        <v>12</v>
      </c>
      <c r="H6" s="12" t="s">
        <v>13</v>
      </c>
    </row>
    <row r="7" spans="1:8" x14ac:dyDescent="0.25">
      <c r="A7" s="13"/>
      <c r="B7" s="14" t="s">
        <v>14</v>
      </c>
      <c r="C7" s="15" t="s">
        <v>15</v>
      </c>
      <c r="D7" s="15" t="s">
        <v>16</v>
      </c>
      <c r="E7" s="16">
        <v>5748</v>
      </c>
      <c r="F7" s="16">
        <v>6988418.4000000004</v>
      </c>
      <c r="G7" s="17">
        <f t="shared" ref="G7:G70" si="0">+F7/$F$110</f>
        <v>6.4667735870264215E-4</v>
      </c>
      <c r="H7" s="18"/>
    </row>
    <row r="8" spans="1:8" x14ac:dyDescent="0.25">
      <c r="A8" s="13"/>
      <c r="B8" s="14" t="s">
        <v>17</v>
      </c>
      <c r="C8" s="15" t="s">
        <v>18</v>
      </c>
      <c r="D8" s="15" t="s">
        <v>19</v>
      </c>
      <c r="E8" s="16">
        <v>421188</v>
      </c>
      <c r="F8" s="16">
        <v>544259133.60000002</v>
      </c>
      <c r="G8" s="17">
        <f t="shared" si="0"/>
        <v>5.036333528144743E-2</v>
      </c>
      <c r="H8" s="18"/>
    </row>
    <row r="9" spans="1:8" x14ac:dyDescent="0.25">
      <c r="A9" s="13"/>
      <c r="B9" s="14" t="s">
        <v>20</v>
      </c>
      <c r="C9" s="15" t="s">
        <v>21</v>
      </c>
      <c r="D9" s="15" t="s">
        <v>22</v>
      </c>
      <c r="E9" s="16">
        <v>6814</v>
      </c>
      <c r="F9" s="16">
        <v>51519631.899999999</v>
      </c>
      <c r="G9" s="17">
        <f t="shared" si="0"/>
        <v>4.7673990839507234E-3</v>
      </c>
      <c r="H9" s="18"/>
    </row>
    <row r="10" spans="1:8" x14ac:dyDescent="0.25">
      <c r="A10" s="13"/>
      <c r="B10" s="14" t="s">
        <v>23</v>
      </c>
      <c r="C10" s="15" t="s">
        <v>24</v>
      </c>
      <c r="D10" s="15" t="s">
        <v>25</v>
      </c>
      <c r="E10" s="16">
        <v>19400</v>
      </c>
      <c r="F10" s="16">
        <v>34735700</v>
      </c>
      <c r="G10" s="17">
        <f t="shared" si="0"/>
        <v>3.2142881898266657E-3</v>
      </c>
      <c r="H10" s="18"/>
    </row>
    <row r="11" spans="1:8" x14ac:dyDescent="0.25">
      <c r="A11" s="13"/>
      <c r="B11" s="14" t="s">
        <v>26</v>
      </c>
      <c r="C11" s="15" t="s">
        <v>27</v>
      </c>
      <c r="D11" s="15" t="s">
        <v>28</v>
      </c>
      <c r="E11" s="16">
        <v>265365</v>
      </c>
      <c r="F11" s="16">
        <v>493008365.25</v>
      </c>
      <c r="G11" s="17">
        <f t="shared" si="0"/>
        <v>4.5620815642374454E-2</v>
      </c>
      <c r="H11" s="18"/>
    </row>
    <row r="12" spans="1:8" x14ac:dyDescent="0.25">
      <c r="A12" s="13"/>
      <c r="B12" s="14" t="s">
        <v>29</v>
      </c>
      <c r="C12" s="15" t="s">
        <v>30</v>
      </c>
      <c r="D12" s="15" t="s">
        <v>31</v>
      </c>
      <c r="E12" s="16">
        <v>16350</v>
      </c>
      <c r="F12" s="16">
        <v>86413020</v>
      </c>
      <c r="G12" s="17">
        <f t="shared" si="0"/>
        <v>7.9962790337680095E-3</v>
      </c>
      <c r="H12" s="18"/>
    </row>
    <row r="13" spans="1:8" x14ac:dyDescent="0.25">
      <c r="A13" s="13"/>
      <c r="B13" s="14" t="s">
        <v>32</v>
      </c>
      <c r="C13" s="15" t="s">
        <v>33</v>
      </c>
      <c r="D13" s="15" t="s">
        <v>34</v>
      </c>
      <c r="E13" s="16">
        <v>40000</v>
      </c>
      <c r="F13" s="16">
        <v>21086000</v>
      </c>
      <c r="G13" s="17">
        <f t="shared" si="0"/>
        <v>1.95120526635954E-3</v>
      </c>
      <c r="H13" s="18"/>
    </row>
    <row r="14" spans="1:8" x14ac:dyDescent="0.25">
      <c r="A14" s="13"/>
      <c r="B14" s="14" t="s">
        <v>35</v>
      </c>
      <c r="C14" s="15" t="s">
        <v>36</v>
      </c>
      <c r="D14" s="15" t="s">
        <v>37</v>
      </c>
      <c r="E14" s="16">
        <v>96971</v>
      </c>
      <c r="F14" s="16">
        <v>361197580.80000001</v>
      </c>
      <c r="G14" s="17">
        <f t="shared" si="0"/>
        <v>3.3423628087512355E-2</v>
      </c>
      <c r="H14" s="18"/>
    </row>
    <row r="15" spans="1:8" x14ac:dyDescent="0.25">
      <c r="A15" s="13"/>
      <c r="B15" s="14" t="s">
        <v>38</v>
      </c>
      <c r="C15" s="15" t="s">
        <v>39</v>
      </c>
      <c r="D15" s="15" t="s">
        <v>40</v>
      </c>
      <c r="E15" s="16">
        <v>273500</v>
      </c>
      <c r="F15" s="16">
        <v>145666100</v>
      </c>
      <c r="G15" s="17">
        <f t="shared" si="0"/>
        <v>1.3479297232763702E-2</v>
      </c>
      <c r="H15" s="18"/>
    </row>
    <row r="16" spans="1:8" x14ac:dyDescent="0.25">
      <c r="A16" s="13"/>
      <c r="B16" s="14" t="s">
        <v>41</v>
      </c>
      <c r="C16" s="15" t="s">
        <v>42</v>
      </c>
      <c r="D16" s="15" t="s">
        <v>43</v>
      </c>
      <c r="E16" s="16">
        <v>26432</v>
      </c>
      <c r="F16" s="16">
        <v>65540787.200000003</v>
      </c>
      <c r="G16" s="17">
        <f t="shared" si="0"/>
        <v>6.064854839513893E-3</v>
      </c>
      <c r="H16" s="18"/>
    </row>
    <row r="17" spans="1:8" x14ac:dyDescent="0.25">
      <c r="A17" s="13"/>
      <c r="B17" s="14" t="s">
        <v>44</v>
      </c>
      <c r="C17" s="15" t="s">
        <v>45</v>
      </c>
      <c r="D17" s="15" t="s">
        <v>46</v>
      </c>
      <c r="E17" s="16">
        <v>287000</v>
      </c>
      <c r="F17" s="16">
        <v>70716800</v>
      </c>
      <c r="G17" s="17">
        <f t="shared" si="0"/>
        <v>6.5438201925492896E-3</v>
      </c>
      <c r="H17" s="18"/>
    </row>
    <row r="18" spans="1:8" x14ac:dyDescent="0.25">
      <c r="A18" s="13"/>
      <c r="B18" s="14" t="s">
        <v>47</v>
      </c>
      <c r="C18" s="15" t="s">
        <v>48</v>
      </c>
      <c r="D18" s="15" t="s">
        <v>19</v>
      </c>
      <c r="E18" s="16">
        <v>311650</v>
      </c>
      <c r="F18" s="16">
        <v>91032965</v>
      </c>
      <c r="G18" s="17">
        <f t="shared" si="0"/>
        <v>8.4237883297127811E-3</v>
      </c>
      <c r="H18" s="18"/>
    </row>
    <row r="19" spans="1:8" x14ac:dyDescent="0.25">
      <c r="A19" s="13"/>
      <c r="B19" s="14" t="s">
        <v>49</v>
      </c>
      <c r="C19" s="15" t="s">
        <v>50</v>
      </c>
      <c r="D19" s="15" t="s">
        <v>51</v>
      </c>
      <c r="E19" s="16">
        <v>50117</v>
      </c>
      <c r="F19" s="16">
        <v>125099549.55</v>
      </c>
      <c r="G19" s="17">
        <f t="shared" si="0"/>
        <v>1.1576159532446468E-2</v>
      </c>
      <c r="H19" s="18"/>
    </row>
    <row r="20" spans="1:8" x14ac:dyDescent="0.25">
      <c r="A20" s="13"/>
      <c r="B20" s="14" t="s">
        <v>52</v>
      </c>
      <c r="C20" s="15" t="s">
        <v>53</v>
      </c>
      <c r="D20" s="15" t="s">
        <v>54</v>
      </c>
      <c r="E20" s="16">
        <v>218440</v>
      </c>
      <c r="F20" s="16">
        <v>143340328</v>
      </c>
      <c r="G20" s="17">
        <f t="shared" si="0"/>
        <v>1.3264080568875266E-2</v>
      </c>
      <c r="H20" s="18"/>
    </row>
    <row r="21" spans="1:8" x14ac:dyDescent="0.25">
      <c r="A21" s="13"/>
      <c r="B21" s="14" t="s">
        <v>55</v>
      </c>
      <c r="C21" s="15" t="s">
        <v>56</v>
      </c>
      <c r="D21" s="15" t="s">
        <v>46</v>
      </c>
      <c r="E21" s="16">
        <v>422563</v>
      </c>
      <c r="F21" s="16">
        <v>758944276.14999998</v>
      </c>
      <c r="G21" s="17">
        <f t="shared" si="0"/>
        <v>7.0229349734293331E-2</v>
      </c>
      <c r="H21" s="18"/>
    </row>
    <row r="22" spans="1:8" x14ac:dyDescent="0.25">
      <c r="A22" s="13"/>
      <c r="B22" s="14" t="s">
        <v>57</v>
      </c>
      <c r="C22" s="15" t="s">
        <v>58</v>
      </c>
      <c r="D22" s="15" t="s">
        <v>59</v>
      </c>
      <c r="E22" s="16">
        <v>77805</v>
      </c>
      <c r="F22" s="16">
        <v>138562924.5</v>
      </c>
      <c r="G22" s="17">
        <f t="shared" si="0"/>
        <v>1.2822000759109331E-2</v>
      </c>
      <c r="H22" s="18"/>
    </row>
    <row r="23" spans="1:8" x14ac:dyDescent="0.25">
      <c r="A23" s="13"/>
      <c r="B23" s="14" t="s">
        <v>60</v>
      </c>
      <c r="C23" s="15" t="s">
        <v>61</v>
      </c>
      <c r="D23" s="15" t="s">
        <v>59</v>
      </c>
      <c r="E23" s="16">
        <v>65690</v>
      </c>
      <c r="F23" s="16">
        <v>100761891</v>
      </c>
      <c r="G23" s="17">
        <f t="shared" si="0"/>
        <v>9.324060152117326E-3</v>
      </c>
      <c r="H23" s="18"/>
    </row>
    <row r="24" spans="1:8" x14ac:dyDescent="0.25">
      <c r="A24" s="13"/>
      <c r="B24" s="14" t="s">
        <v>62</v>
      </c>
      <c r="C24" s="15" t="s">
        <v>63</v>
      </c>
      <c r="D24" s="15" t="s">
        <v>46</v>
      </c>
      <c r="E24" s="16">
        <v>431950</v>
      </c>
      <c r="F24" s="16">
        <v>362384452.5</v>
      </c>
      <c r="G24" s="17">
        <f t="shared" si="0"/>
        <v>3.3533455950147902E-2</v>
      </c>
      <c r="H24" s="18"/>
    </row>
    <row r="25" spans="1:8" x14ac:dyDescent="0.25">
      <c r="A25" s="13"/>
      <c r="B25" s="14" t="s">
        <v>64</v>
      </c>
      <c r="C25" s="15" t="s">
        <v>65</v>
      </c>
      <c r="D25" s="15" t="s">
        <v>66</v>
      </c>
      <c r="E25" s="16">
        <v>7790</v>
      </c>
      <c r="F25" s="16">
        <v>37640111.5</v>
      </c>
      <c r="G25" s="17">
        <f t="shared" si="0"/>
        <v>3.48304959618516E-3</v>
      </c>
      <c r="H25" s="18"/>
    </row>
    <row r="26" spans="1:8" x14ac:dyDescent="0.25">
      <c r="A26" s="13"/>
      <c r="B26" s="14" t="s">
        <v>67</v>
      </c>
      <c r="C26" s="15" t="s">
        <v>68</v>
      </c>
      <c r="D26" s="15" t="s">
        <v>69</v>
      </c>
      <c r="E26" s="16">
        <v>9267</v>
      </c>
      <c r="F26" s="16">
        <v>6223717.2000000002</v>
      </c>
      <c r="G26" s="17">
        <f t="shared" si="0"/>
        <v>5.7591528867364367E-4</v>
      </c>
      <c r="H26" s="18"/>
    </row>
    <row r="27" spans="1:8" x14ac:dyDescent="0.25">
      <c r="A27" s="13"/>
      <c r="B27" s="14" t="s">
        <v>70</v>
      </c>
      <c r="C27" s="15" t="s">
        <v>71</v>
      </c>
      <c r="D27" s="15" t="s">
        <v>28</v>
      </c>
      <c r="E27" s="16">
        <v>15000</v>
      </c>
      <c r="F27" s="16">
        <v>8667750</v>
      </c>
      <c r="G27" s="17">
        <f t="shared" si="0"/>
        <v>8.0207528442985409E-4</v>
      </c>
      <c r="H27" s="18"/>
    </row>
    <row r="28" spans="1:8" x14ac:dyDescent="0.25">
      <c r="A28" s="13"/>
      <c r="B28" s="14" t="s">
        <v>72</v>
      </c>
      <c r="C28" s="15" t="s">
        <v>73</v>
      </c>
      <c r="D28" s="15" t="s">
        <v>74</v>
      </c>
      <c r="E28" s="16">
        <v>412350</v>
      </c>
      <c r="F28" s="16">
        <v>59601069</v>
      </c>
      <c r="G28" s="17">
        <f t="shared" si="0"/>
        <v>5.5152195633813112E-3</v>
      </c>
      <c r="H28" s="18"/>
    </row>
    <row r="29" spans="1:8" x14ac:dyDescent="0.25">
      <c r="A29" s="13"/>
      <c r="B29" s="14" t="s">
        <v>75</v>
      </c>
      <c r="C29" s="15" t="s">
        <v>76</v>
      </c>
      <c r="D29" s="15" t="s">
        <v>59</v>
      </c>
      <c r="E29" s="16">
        <v>55825</v>
      </c>
      <c r="F29" s="16">
        <v>67118397.5</v>
      </c>
      <c r="G29" s="17">
        <f t="shared" si="0"/>
        <v>6.21083992561951E-3</v>
      </c>
      <c r="H29" s="18"/>
    </row>
    <row r="30" spans="1:8" x14ac:dyDescent="0.25">
      <c r="A30" s="13"/>
      <c r="B30" s="14" t="s">
        <v>77</v>
      </c>
      <c r="C30" s="15" t="s">
        <v>78</v>
      </c>
      <c r="D30" s="15" t="s">
        <v>46</v>
      </c>
      <c r="E30" s="16">
        <v>530816</v>
      </c>
      <c r="F30" s="16">
        <v>690113881.60000002</v>
      </c>
      <c r="G30" s="17">
        <f t="shared" si="0"/>
        <v>6.3860089166543871E-2</v>
      </c>
      <c r="H30" s="18"/>
    </row>
    <row r="31" spans="1:8" x14ac:dyDescent="0.25">
      <c r="A31" s="13"/>
      <c r="B31" s="14" t="s">
        <v>79</v>
      </c>
      <c r="C31" s="15" t="s">
        <v>80</v>
      </c>
      <c r="D31" s="15" t="s">
        <v>81</v>
      </c>
      <c r="E31" s="16">
        <v>44500</v>
      </c>
      <c r="F31" s="16">
        <v>89327075</v>
      </c>
      <c r="G31" s="17">
        <f t="shared" si="0"/>
        <v>8.2659328070043454E-3</v>
      </c>
      <c r="H31" s="18"/>
    </row>
    <row r="32" spans="1:8" x14ac:dyDescent="0.25">
      <c r="A32" s="13"/>
      <c r="B32" s="14" t="s">
        <v>82</v>
      </c>
      <c r="C32" s="15" t="s">
        <v>83</v>
      </c>
      <c r="D32" s="15" t="s">
        <v>46</v>
      </c>
      <c r="E32" s="16">
        <v>25206</v>
      </c>
      <c r="F32" s="16">
        <v>25101395.100000001</v>
      </c>
      <c r="G32" s="17">
        <f t="shared" si="0"/>
        <v>2.322772185909682E-3</v>
      </c>
      <c r="H32" s="18"/>
    </row>
    <row r="33" spans="1:8" x14ac:dyDescent="0.25">
      <c r="A33" s="13"/>
      <c r="B33" s="14" t="s">
        <v>84</v>
      </c>
      <c r="C33" s="15" t="s">
        <v>85</v>
      </c>
      <c r="D33" s="15" t="s">
        <v>86</v>
      </c>
      <c r="E33" s="16">
        <v>62598</v>
      </c>
      <c r="F33" s="16">
        <v>185671927.80000001</v>
      </c>
      <c r="G33" s="17">
        <f t="shared" si="0"/>
        <v>1.7181259761855652E-2</v>
      </c>
      <c r="H33" s="18"/>
    </row>
    <row r="34" spans="1:8" x14ac:dyDescent="0.25">
      <c r="A34" s="13"/>
      <c r="B34" s="14" t="s">
        <v>87</v>
      </c>
      <c r="C34" s="15" t="s">
        <v>88</v>
      </c>
      <c r="D34" s="15" t="s">
        <v>89</v>
      </c>
      <c r="E34" s="16">
        <v>11250</v>
      </c>
      <c r="F34" s="16">
        <v>83489062.5</v>
      </c>
      <c r="G34" s="17">
        <f t="shared" si="0"/>
        <v>7.7257089269382904E-3</v>
      </c>
      <c r="H34" s="18"/>
    </row>
    <row r="35" spans="1:8" x14ac:dyDescent="0.25">
      <c r="A35" s="13"/>
      <c r="B35" s="14" t="s">
        <v>90</v>
      </c>
      <c r="C35" s="15" t="s">
        <v>91</v>
      </c>
      <c r="D35" s="15" t="s">
        <v>40</v>
      </c>
      <c r="E35" s="16">
        <v>44350</v>
      </c>
      <c r="F35" s="16">
        <v>54725682.5</v>
      </c>
      <c r="G35" s="17">
        <f t="shared" si="0"/>
        <v>5.0640728397571911E-3</v>
      </c>
      <c r="H35" s="18"/>
    </row>
    <row r="36" spans="1:8" x14ac:dyDescent="0.25">
      <c r="A36" s="13"/>
      <c r="B36" s="14" t="s">
        <v>92</v>
      </c>
      <c r="C36" s="15" t="s">
        <v>93</v>
      </c>
      <c r="D36" s="15" t="s">
        <v>16</v>
      </c>
      <c r="E36" s="16">
        <v>217934</v>
      </c>
      <c r="F36" s="16">
        <v>76135242.900000006</v>
      </c>
      <c r="G36" s="17">
        <f t="shared" si="0"/>
        <v>7.0452189558020866E-3</v>
      </c>
      <c r="H36" s="18"/>
    </row>
    <row r="37" spans="1:8" x14ac:dyDescent="0.25">
      <c r="A37" s="13"/>
      <c r="B37" s="14" t="s">
        <v>94</v>
      </c>
      <c r="C37" s="15" t="s">
        <v>95</v>
      </c>
      <c r="D37" s="15" t="s">
        <v>96</v>
      </c>
      <c r="E37" s="16">
        <v>51810</v>
      </c>
      <c r="F37" s="16">
        <v>74489827.5</v>
      </c>
      <c r="G37" s="17">
        <f t="shared" si="0"/>
        <v>6.8929594853558611E-3</v>
      </c>
      <c r="H37" s="18"/>
    </row>
    <row r="38" spans="1:8" x14ac:dyDescent="0.25">
      <c r="A38" s="13"/>
      <c r="B38" s="14" t="s">
        <v>97</v>
      </c>
      <c r="C38" s="15" t="s">
        <v>98</v>
      </c>
      <c r="D38" s="15" t="s">
        <v>99</v>
      </c>
      <c r="E38" s="16">
        <v>9000</v>
      </c>
      <c r="F38" s="16">
        <v>37838250</v>
      </c>
      <c r="G38" s="17">
        <f t="shared" si="0"/>
        <v>3.5013844574518101E-3</v>
      </c>
      <c r="H38" s="18"/>
    </row>
    <row r="39" spans="1:8" x14ac:dyDescent="0.25">
      <c r="A39" s="13"/>
      <c r="B39" s="14" t="s">
        <v>100</v>
      </c>
      <c r="C39" s="15" t="s">
        <v>101</v>
      </c>
      <c r="D39" s="15" t="s">
        <v>102</v>
      </c>
      <c r="E39" s="16">
        <v>304500</v>
      </c>
      <c r="F39" s="16">
        <v>60735570</v>
      </c>
      <c r="G39" s="17">
        <f t="shared" si="0"/>
        <v>5.6202012728515834E-3</v>
      </c>
      <c r="H39" s="18"/>
    </row>
    <row r="40" spans="1:8" x14ac:dyDescent="0.25">
      <c r="A40" s="13"/>
      <c r="B40" s="14" t="s">
        <v>103</v>
      </c>
      <c r="C40" s="15" t="s">
        <v>104</v>
      </c>
      <c r="D40" s="15" t="s">
        <v>105</v>
      </c>
      <c r="E40" s="16">
        <v>18250</v>
      </c>
      <c r="F40" s="16">
        <v>32030575</v>
      </c>
      <c r="G40" s="17">
        <f t="shared" si="0"/>
        <v>2.963967875582103E-3</v>
      </c>
      <c r="H40" s="18"/>
    </row>
    <row r="41" spans="1:8" outlineLevel="1" x14ac:dyDescent="0.25">
      <c r="A41" s="13"/>
      <c r="B41" s="14" t="s">
        <v>106</v>
      </c>
      <c r="C41" s="15" t="s">
        <v>107</v>
      </c>
      <c r="D41" s="15" t="s">
        <v>108</v>
      </c>
      <c r="E41" s="16">
        <v>9050</v>
      </c>
      <c r="F41" s="16">
        <v>41540405</v>
      </c>
      <c r="G41" s="17">
        <f t="shared" si="0"/>
        <v>3.8439655222758311E-3</v>
      </c>
      <c r="H41" s="19"/>
    </row>
    <row r="42" spans="1:8" outlineLevel="1" x14ac:dyDescent="0.25">
      <c r="A42" s="13"/>
      <c r="B42" s="14" t="s">
        <v>109</v>
      </c>
      <c r="C42" s="15" t="s">
        <v>110</v>
      </c>
      <c r="D42" s="15" t="s">
        <v>111</v>
      </c>
      <c r="E42" s="16">
        <v>528220</v>
      </c>
      <c r="F42" s="16">
        <v>251828885</v>
      </c>
      <c r="G42" s="17">
        <f t="shared" si="0"/>
        <v>2.3303132250471925E-2</v>
      </c>
      <c r="H42" s="19"/>
    </row>
    <row r="43" spans="1:8" outlineLevel="1" x14ac:dyDescent="0.25">
      <c r="A43" s="13"/>
      <c r="B43" s="14" t="s">
        <v>112</v>
      </c>
      <c r="C43" s="15" t="s">
        <v>113</v>
      </c>
      <c r="D43" s="15" t="s">
        <v>114</v>
      </c>
      <c r="E43" s="16">
        <v>123050</v>
      </c>
      <c r="F43" s="16">
        <v>96772672.5</v>
      </c>
      <c r="G43" s="17">
        <f t="shared" si="0"/>
        <v>8.9549154994634853E-3</v>
      </c>
      <c r="H43" s="19"/>
    </row>
    <row r="44" spans="1:8" outlineLevel="1" x14ac:dyDescent="0.25">
      <c r="A44" s="13"/>
      <c r="B44" s="14" t="s">
        <v>115</v>
      </c>
      <c r="C44" s="15" t="s">
        <v>116</v>
      </c>
      <c r="D44" s="15" t="s">
        <v>66</v>
      </c>
      <c r="E44" s="16">
        <v>21100</v>
      </c>
      <c r="F44" s="16">
        <v>100471870</v>
      </c>
      <c r="G44" s="17">
        <f t="shared" si="0"/>
        <v>9.2972228903059409E-3</v>
      </c>
      <c r="H44" s="19"/>
    </row>
    <row r="45" spans="1:8" outlineLevel="1" x14ac:dyDescent="0.25">
      <c r="A45" s="13"/>
      <c r="B45" s="14" t="s">
        <v>117</v>
      </c>
      <c r="C45" s="15" t="s">
        <v>118</v>
      </c>
      <c r="D45" s="15" t="s">
        <v>119</v>
      </c>
      <c r="E45" s="16">
        <v>24000</v>
      </c>
      <c r="F45" s="16">
        <v>41232000</v>
      </c>
      <c r="G45" s="17">
        <f t="shared" si="0"/>
        <v>3.8154270863386395E-3</v>
      </c>
      <c r="H45" s="19"/>
    </row>
    <row r="46" spans="1:8" outlineLevel="1" x14ac:dyDescent="0.25">
      <c r="A46" s="13"/>
      <c r="B46" s="14" t="s">
        <v>120</v>
      </c>
      <c r="C46" s="15" t="s">
        <v>121</v>
      </c>
      <c r="D46" s="15" t="s">
        <v>122</v>
      </c>
      <c r="E46" s="16">
        <v>36000</v>
      </c>
      <c r="F46" s="16">
        <v>40822200</v>
      </c>
      <c r="G46" s="17">
        <f t="shared" si="0"/>
        <v>3.7775060051400181E-3</v>
      </c>
      <c r="H46" s="19"/>
    </row>
    <row r="47" spans="1:8" outlineLevel="1" x14ac:dyDescent="0.25">
      <c r="A47" s="13"/>
      <c r="B47" s="14" t="s">
        <v>123</v>
      </c>
      <c r="C47" s="15" t="s">
        <v>124</v>
      </c>
      <c r="D47" s="15" t="s">
        <v>125</v>
      </c>
      <c r="E47" s="16">
        <v>57120</v>
      </c>
      <c r="F47" s="16">
        <v>54758088</v>
      </c>
      <c r="G47" s="17">
        <f t="shared" si="0"/>
        <v>5.0670715015355755E-3</v>
      </c>
      <c r="H47" s="19"/>
    </row>
    <row r="48" spans="1:8" outlineLevel="1" x14ac:dyDescent="0.25">
      <c r="A48" s="13"/>
      <c r="B48" s="14" t="s">
        <v>126</v>
      </c>
      <c r="C48" s="15" t="s">
        <v>127</v>
      </c>
      <c r="D48" s="15" t="s">
        <v>128</v>
      </c>
      <c r="E48" s="16">
        <v>17550</v>
      </c>
      <c r="F48" s="16">
        <v>65103480</v>
      </c>
      <c r="G48" s="17">
        <f t="shared" si="0"/>
        <v>6.024388363574551E-3</v>
      </c>
      <c r="H48" s="19"/>
    </row>
    <row r="49" spans="1:8" outlineLevel="1" x14ac:dyDescent="0.25">
      <c r="A49" s="13"/>
      <c r="B49" s="14" t="s">
        <v>129</v>
      </c>
      <c r="C49" s="15" t="s">
        <v>130</v>
      </c>
      <c r="D49" s="15" t="s">
        <v>131</v>
      </c>
      <c r="E49" s="16">
        <v>130000</v>
      </c>
      <c r="F49" s="16">
        <v>83843500</v>
      </c>
      <c r="G49" s="17">
        <f t="shared" si="0"/>
        <v>7.7585070070196388E-3</v>
      </c>
      <c r="H49" s="19"/>
    </row>
    <row r="50" spans="1:8" outlineLevel="1" x14ac:dyDescent="0.25">
      <c r="A50" s="13"/>
      <c r="B50" s="14" t="s">
        <v>132</v>
      </c>
      <c r="C50" s="15" t="s">
        <v>133</v>
      </c>
      <c r="D50" s="15" t="s">
        <v>134</v>
      </c>
      <c r="E50" s="16">
        <v>176250</v>
      </c>
      <c r="F50" s="16">
        <v>109486500</v>
      </c>
      <c r="G50" s="17">
        <f t="shared" si="0"/>
        <v>1.0131396917161804E-2</v>
      </c>
      <c r="H50" s="19"/>
    </row>
    <row r="51" spans="1:8" outlineLevel="1" x14ac:dyDescent="0.25">
      <c r="A51" s="13"/>
      <c r="B51" s="14" t="s">
        <v>135</v>
      </c>
      <c r="C51" s="15" t="s">
        <v>136</v>
      </c>
      <c r="D51" s="15" t="s">
        <v>137</v>
      </c>
      <c r="E51" s="16">
        <v>278000</v>
      </c>
      <c r="F51" s="16">
        <v>71362600</v>
      </c>
      <c r="G51" s="17">
        <f t="shared" si="0"/>
        <v>6.6035796709242771E-3</v>
      </c>
      <c r="H51" s="19"/>
    </row>
    <row r="52" spans="1:8" outlineLevel="1" x14ac:dyDescent="0.25">
      <c r="A52" s="13"/>
      <c r="B52" s="14" t="s">
        <v>138</v>
      </c>
      <c r="C52" s="15" t="s">
        <v>139</v>
      </c>
      <c r="D52" s="15" t="s">
        <v>28</v>
      </c>
      <c r="E52" s="16">
        <v>17350</v>
      </c>
      <c r="F52" s="16">
        <v>107091140</v>
      </c>
      <c r="G52" s="17">
        <f t="shared" si="0"/>
        <v>9.9097408872449392E-3</v>
      </c>
      <c r="H52" s="19"/>
    </row>
    <row r="53" spans="1:8" outlineLevel="1" x14ac:dyDescent="0.25">
      <c r="A53" s="13"/>
      <c r="B53" s="14" t="s">
        <v>140</v>
      </c>
      <c r="C53" s="15" t="s">
        <v>141</v>
      </c>
      <c r="D53" s="15" t="s">
        <v>142</v>
      </c>
      <c r="E53" s="16">
        <v>14985</v>
      </c>
      <c r="F53" s="16">
        <v>74043132.75</v>
      </c>
      <c r="G53" s="17">
        <f t="shared" si="0"/>
        <v>6.8516243270207028E-3</v>
      </c>
      <c r="H53" s="19"/>
    </row>
    <row r="54" spans="1:8" outlineLevel="1" x14ac:dyDescent="0.25">
      <c r="A54" s="13"/>
      <c r="B54" s="14" t="s">
        <v>143</v>
      </c>
      <c r="C54" s="15" t="s">
        <v>144</v>
      </c>
      <c r="D54" s="15" t="s">
        <v>46</v>
      </c>
      <c r="E54" s="16">
        <v>77237</v>
      </c>
      <c r="F54" s="16">
        <v>136342614.25</v>
      </c>
      <c r="G54" s="17">
        <f t="shared" si="0"/>
        <v>1.2616543059557396E-2</v>
      </c>
      <c r="H54" s="19"/>
    </row>
    <row r="55" spans="1:8" outlineLevel="1" x14ac:dyDescent="0.25">
      <c r="A55" s="13"/>
      <c r="B55" s="14" t="s">
        <v>145</v>
      </c>
      <c r="C55" s="15" t="s">
        <v>146</v>
      </c>
      <c r="D55" s="15" t="s">
        <v>46</v>
      </c>
      <c r="E55" s="16">
        <v>282110</v>
      </c>
      <c r="F55" s="16">
        <v>320561593</v>
      </c>
      <c r="G55" s="17">
        <f t="shared" si="0"/>
        <v>2.9663353336536257E-2</v>
      </c>
      <c r="H55" s="19"/>
    </row>
    <row r="56" spans="1:8" outlineLevel="1" x14ac:dyDescent="0.25">
      <c r="A56" s="13"/>
      <c r="B56" s="14" t="s">
        <v>147</v>
      </c>
      <c r="C56" s="15" t="s">
        <v>148</v>
      </c>
      <c r="D56" s="15" t="s">
        <v>149</v>
      </c>
      <c r="E56" s="16">
        <v>28170</v>
      </c>
      <c r="F56" s="16">
        <v>62950090.5</v>
      </c>
      <c r="G56" s="17">
        <f t="shared" si="0"/>
        <v>5.8251232145219416E-3</v>
      </c>
      <c r="H56" s="19"/>
    </row>
    <row r="57" spans="1:8" outlineLevel="1" x14ac:dyDescent="0.25">
      <c r="A57" s="13"/>
      <c r="B57" s="14" t="s">
        <v>150</v>
      </c>
      <c r="C57" s="15" t="s">
        <v>151</v>
      </c>
      <c r="D57" s="15" t="s">
        <v>152</v>
      </c>
      <c r="E57" s="16">
        <v>203500</v>
      </c>
      <c r="F57" s="16">
        <v>84279525</v>
      </c>
      <c r="G57" s="17">
        <f t="shared" si="0"/>
        <v>7.7988548338366933E-3</v>
      </c>
      <c r="H57" s="19"/>
    </row>
    <row r="58" spans="1:8" outlineLevel="1" x14ac:dyDescent="0.25">
      <c r="A58" s="13"/>
      <c r="B58" s="14" t="s">
        <v>153</v>
      </c>
      <c r="C58" s="15" t="s">
        <v>154</v>
      </c>
      <c r="D58" s="15" t="s">
        <v>155</v>
      </c>
      <c r="E58" s="16">
        <v>245000</v>
      </c>
      <c r="F58" s="16">
        <v>61517050</v>
      </c>
      <c r="G58" s="17">
        <f t="shared" si="0"/>
        <v>5.6925159788913564E-3</v>
      </c>
      <c r="H58" s="19"/>
    </row>
    <row r="59" spans="1:8" outlineLevel="1" x14ac:dyDescent="0.25">
      <c r="A59" s="13"/>
      <c r="B59" s="14" t="s">
        <v>156</v>
      </c>
      <c r="C59" s="15" t="s">
        <v>157</v>
      </c>
      <c r="D59" s="15" t="s">
        <v>158</v>
      </c>
      <c r="E59" s="16">
        <v>1200</v>
      </c>
      <c r="F59" s="16">
        <v>3467700</v>
      </c>
      <c r="G59" s="17">
        <f t="shared" si="0"/>
        <v>3.2088563512069511E-4</v>
      </c>
      <c r="H59" s="19"/>
    </row>
    <row r="60" spans="1:8" outlineLevel="1" x14ac:dyDescent="0.25">
      <c r="A60" s="13"/>
      <c r="B60" s="14" t="s">
        <v>159</v>
      </c>
      <c r="C60" s="15" t="s">
        <v>160</v>
      </c>
      <c r="D60" s="15" t="s">
        <v>28</v>
      </c>
      <c r="E60" s="16">
        <v>9100</v>
      </c>
      <c r="F60" s="16">
        <v>53741415</v>
      </c>
      <c r="G60" s="17">
        <f t="shared" si="0"/>
        <v>4.9729930745335098E-3</v>
      </c>
      <c r="H60" s="19"/>
    </row>
    <row r="61" spans="1:8" outlineLevel="1" x14ac:dyDescent="0.25">
      <c r="A61" s="13"/>
      <c r="B61" s="14" t="s">
        <v>161</v>
      </c>
      <c r="C61" s="15" t="s">
        <v>162</v>
      </c>
      <c r="D61" s="15" t="s">
        <v>163</v>
      </c>
      <c r="E61" s="16">
        <v>502200</v>
      </c>
      <c r="F61" s="16">
        <v>154677600</v>
      </c>
      <c r="G61" s="17">
        <f t="shared" si="0"/>
        <v>1.4313181623250232E-2</v>
      </c>
      <c r="H61" s="19"/>
    </row>
    <row r="62" spans="1:8" outlineLevel="1" x14ac:dyDescent="0.25">
      <c r="A62" s="13"/>
      <c r="B62" s="14" t="s">
        <v>164</v>
      </c>
      <c r="C62" s="15" t="s">
        <v>165</v>
      </c>
      <c r="D62" s="15" t="s">
        <v>166</v>
      </c>
      <c r="E62" s="16">
        <v>74500</v>
      </c>
      <c r="F62" s="16">
        <v>61309775</v>
      </c>
      <c r="G62" s="17">
        <f t="shared" si="0"/>
        <v>5.6733356662865631E-3</v>
      </c>
      <c r="H62" s="19"/>
    </row>
    <row r="63" spans="1:8" outlineLevel="1" x14ac:dyDescent="0.25">
      <c r="A63" s="13"/>
      <c r="B63" s="14" t="s">
        <v>167</v>
      </c>
      <c r="C63" s="15" t="s">
        <v>168</v>
      </c>
      <c r="D63" s="15" t="s">
        <v>169</v>
      </c>
      <c r="E63" s="16">
        <v>40815</v>
      </c>
      <c r="F63" s="16">
        <v>132607935</v>
      </c>
      <c r="G63" s="17">
        <f t="shared" si="0"/>
        <v>1.2270952344354718E-2</v>
      </c>
      <c r="H63" s="19"/>
    </row>
    <row r="64" spans="1:8" outlineLevel="1" x14ac:dyDescent="0.25">
      <c r="A64" s="13"/>
      <c r="B64" s="14" t="s">
        <v>170</v>
      </c>
      <c r="C64" s="15" t="s">
        <v>171</v>
      </c>
      <c r="D64" s="15" t="s">
        <v>40</v>
      </c>
      <c r="E64" s="16">
        <v>19220</v>
      </c>
      <c r="F64" s="16">
        <v>126388798</v>
      </c>
      <c r="G64" s="17">
        <f t="shared" si="0"/>
        <v>1.1695460887150342E-2</v>
      </c>
      <c r="H64" s="19"/>
    </row>
    <row r="65" spans="1:8" outlineLevel="1" x14ac:dyDescent="0.25">
      <c r="A65" s="13"/>
      <c r="B65" s="14" t="s">
        <v>172</v>
      </c>
      <c r="C65" s="15" t="s">
        <v>173</v>
      </c>
      <c r="D65" s="15" t="s">
        <v>59</v>
      </c>
      <c r="E65" s="16">
        <v>22131</v>
      </c>
      <c r="F65" s="16">
        <v>45385148.25</v>
      </c>
      <c r="G65" s="17">
        <f t="shared" si="0"/>
        <v>4.1997410736938469E-3</v>
      </c>
      <c r="H65" s="19"/>
    </row>
    <row r="66" spans="1:8" outlineLevel="1" x14ac:dyDescent="0.25">
      <c r="A66" s="13"/>
      <c r="B66" s="14" t="s">
        <v>174</v>
      </c>
      <c r="C66" s="15" t="s">
        <v>175</v>
      </c>
      <c r="D66" s="15" t="s">
        <v>176</v>
      </c>
      <c r="E66" s="16">
        <v>1342</v>
      </c>
      <c r="F66" s="16">
        <v>37204802.799999997</v>
      </c>
      <c r="G66" s="17">
        <f t="shared" si="0"/>
        <v>3.4427680526049587E-3</v>
      </c>
      <c r="H66" s="19"/>
    </row>
    <row r="67" spans="1:8" outlineLevel="1" x14ac:dyDescent="0.25">
      <c r="A67" s="13"/>
      <c r="B67" s="14" t="s">
        <v>177</v>
      </c>
      <c r="C67" s="15" t="s">
        <v>178</v>
      </c>
      <c r="D67" s="15" t="s">
        <v>16</v>
      </c>
      <c r="E67" s="16">
        <v>191482</v>
      </c>
      <c r="F67" s="16">
        <v>311569936.30000001</v>
      </c>
      <c r="G67" s="17">
        <f t="shared" si="0"/>
        <v>2.8831305157349257E-2</v>
      </c>
      <c r="H67" s="19"/>
    </row>
    <row r="68" spans="1:8" outlineLevel="1" x14ac:dyDescent="0.25">
      <c r="A68" s="13"/>
      <c r="B68" s="14" t="s">
        <v>179</v>
      </c>
      <c r="C68" s="15" t="s">
        <v>180</v>
      </c>
      <c r="D68" s="15" t="s">
        <v>181</v>
      </c>
      <c r="E68" s="16">
        <v>9000</v>
      </c>
      <c r="F68" s="16">
        <v>61460100</v>
      </c>
      <c r="G68" s="17">
        <f t="shared" si="0"/>
        <v>5.6872460775388399E-3</v>
      </c>
      <c r="H68" s="19"/>
    </row>
    <row r="69" spans="1:8" outlineLevel="1" x14ac:dyDescent="0.25">
      <c r="A69" s="13"/>
      <c r="B69" s="14" t="s">
        <v>182</v>
      </c>
      <c r="C69" s="15" t="s">
        <v>183</v>
      </c>
      <c r="D69" s="15" t="s">
        <v>43</v>
      </c>
      <c r="E69" s="16">
        <v>138379</v>
      </c>
      <c r="F69" s="16">
        <v>68317712.299999997</v>
      </c>
      <c r="G69" s="17">
        <f t="shared" si="0"/>
        <v>6.3218192177461789E-3</v>
      </c>
      <c r="H69" s="19"/>
    </row>
    <row r="70" spans="1:8" outlineLevel="1" x14ac:dyDescent="0.25">
      <c r="A70" s="13"/>
      <c r="B70" s="14" t="s">
        <v>184</v>
      </c>
      <c r="C70" s="15" t="s">
        <v>185</v>
      </c>
      <c r="D70" s="15" t="s">
        <v>186</v>
      </c>
      <c r="E70" s="16">
        <v>53865</v>
      </c>
      <c r="F70" s="16">
        <v>71761646.25</v>
      </c>
      <c r="G70" s="17">
        <f t="shared" si="0"/>
        <v>6.6405056476159701E-3</v>
      </c>
      <c r="H70" s="19"/>
    </row>
    <row r="71" spans="1:8" outlineLevel="1" x14ac:dyDescent="0.25">
      <c r="A71" s="13"/>
      <c r="B71" s="14" t="s">
        <v>187</v>
      </c>
      <c r="C71" s="15" t="s">
        <v>188</v>
      </c>
      <c r="D71" s="15" t="s">
        <v>189</v>
      </c>
      <c r="E71" s="16">
        <v>80375</v>
      </c>
      <c r="F71" s="16">
        <v>343269568.75</v>
      </c>
      <c r="G71" s="17">
        <f t="shared" ref="G71:G97" si="1">+F71/$F$110</f>
        <v>3.1764649071704835E-2</v>
      </c>
      <c r="H71" s="19"/>
    </row>
    <row r="72" spans="1:8" x14ac:dyDescent="0.25">
      <c r="A72" s="13"/>
      <c r="B72" s="14" t="s">
        <v>190</v>
      </c>
      <c r="C72" s="15" t="s">
        <v>191</v>
      </c>
      <c r="D72" s="15" t="s">
        <v>46</v>
      </c>
      <c r="E72" s="16">
        <v>607500</v>
      </c>
      <c r="F72" s="16">
        <v>61971075</v>
      </c>
      <c r="G72" s="17">
        <f t="shared" si="1"/>
        <v>5.7345294461710154E-3</v>
      </c>
      <c r="H72" s="19"/>
    </row>
    <row r="73" spans="1:8" x14ac:dyDescent="0.25">
      <c r="A73" s="13"/>
      <c r="B73" s="14" t="s">
        <v>192</v>
      </c>
      <c r="C73" s="15" t="s">
        <v>193</v>
      </c>
      <c r="D73" s="15" t="s">
        <v>194</v>
      </c>
      <c r="E73" s="16">
        <v>19550</v>
      </c>
      <c r="F73" s="16">
        <v>219002032.5</v>
      </c>
      <c r="G73" s="17">
        <f t="shared" si="1"/>
        <v>2.0265480373586414E-2</v>
      </c>
      <c r="H73" s="19"/>
    </row>
    <row r="74" spans="1:8" x14ac:dyDescent="0.25">
      <c r="A74" s="13"/>
      <c r="B74" s="14" t="s">
        <v>195</v>
      </c>
      <c r="C74" s="15" t="s">
        <v>196</v>
      </c>
      <c r="D74" s="15" t="s">
        <v>66</v>
      </c>
      <c r="E74" s="16">
        <v>19850</v>
      </c>
      <c r="F74" s="16">
        <v>48323832.5</v>
      </c>
      <c r="G74" s="17">
        <f t="shared" si="1"/>
        <v>4.4716739288948263E-3</v>
      </c>
      <c r="H74" s="19"/>
    </row>
    <row r="75" spans="1:8" x14ac:dyDescent="0.25">
      <c r="A75" s="13"/>
      <c r="B75" s="14" t="s">
        <v>197</v>
      </c>
      <c r="C75" s="15" t="s">
        <v>198</v>
      </c>
      <c r="D75" s="15" t="s">
        <v>199</v>
      </c>
      <c r="E75" s="16">
        <v>19503</v>
      </c>
      <c r="F75" s="16">
        <v>69902652.599999994</v>
      </c>
      <c r="G75" s="17">
        <f t="shared" si="1"/>
        <v>6.4684825896624007E-3</v>
      </c>
      <c r="H75" s="19"/>
    </row>
    <row r="76" spans="1:8" x14ac:dyDescent="0.25">
      <c r="A76" s="13"/>
      <c r="B76" s="14" t="s">
        <v>200</v>
      </c>
      <c r="C76" s="15" t="s">
        <v>201</v>
      </c>
      <c r="D76" s="15" t="s">
        <v>202</v>
      </c>
      <c r="E76" s="16">
        <v>171500</v>
      </c>
      <c r="F76" s="16">
        <v>71412600</v>
      </c>
      <c r="G76" s="17">
        <f t="shared" si="1"/>
        <v>6.6082064499870669E-3</v>
      </c>
      <c r="H76" s="19"/>
    </row>
    <row r="77" spans="1:8" x14ac:dyDescent="0.25">
      <c r="A77" s="13"/>
      <c r="B77" s="14" t="s">
        <v>203</v>
      </c>
      <c r="C77" s="15" t="s">
        <v>204</v>
      </c>
      <c r="D77" s="15" t="s">
        <v>46</v>
      </c>
      <c r="E77" s="16">
        <v>92000</v>
      </c>
      <c r="F77" s="16">
        <v>52835600</v>
      </c>
      <c r="G77" s="17">
        <f t="shared" si="1"/>
        <v>4.8891729569982981E-3</v>
      </c>
      <c r="H77" s="19"/>
    </row>
    <row r="78" spans="1:8" x14ac:dyDescent="0.25">
      <c r="B78" s="14" t="s">
        <v>205</v>
      </c>
      <c r="C78" s="15" t="s">
        <v>206</v>
      </c>
      <c r="D78" s="15" t="s">
        <v>207</v>
      </c>
      <c r="E78" s="16">
        <v>8911</v>
      </c>
      <c r="F78" s="16">
        <v>98682196.200000003</v>
      </c>
      <c r="G78" s="17">
        <f t="shared" si="1"/>
        <v>9.1316143849646883E-3</v>
      </c>
      <c r="H78" s="19"/>
    </row>
    <row r="79" spans="1:8" x14ac:dyDescent="0.25">
      <c r="B79" s="14" t="s">
        <v>208</v>
      </c>
      <c r="C79" s="15" t="s">
        <v>209</v>
      </c>
      <c r="D79" s="15" t="s">
        <v>210</v>
      </c>
      <c r="E79" s="16">
        <v>10000</v>
      </c>
      <c r="F79" s="16">
        <v>40655000</v>
      </c>
      <c r="G79" s="17">
        <f t="shared" si="1"/>
        <v>3.76203405595405E-3</v>
      </c>
      <c r="H79" s="19"/>
    </row>
    <row r="80" spans="1:8" x14ac:dyDescent="0.25">
      <c r="B80" s="14" t="s">
        <v>211</v>
      </c>
      <c r="C80" s="15" t="s">
        <v>212</v>
      </c>
      <c r="D80" s="15" t="s">
        <v>213</v>
      </c>
      <c r="E80" s="16">
        <v>2000</v>
      </c>
      <c r="F80" s="16">
        <v>4530000</v>
      </c>
      <c r="G80" s="17">
        <f t="shared" si="1"/>
        <v>4.1918618308871844E-4</v>
      </c>
      <c r="H80" s="19"/>
    </row>
    <row r="81" spans="1:8" x14ac:dyDescent="0.25">
      <c r="B81" s="14" t="s">
        <v>214</v>
      </c>
      <c r="C81" s="15" t="s">
        <v>215</v>
      </c>
      <c r="D81" s="15" t="s">
        <v>216</v>
      </c>
      <c r="E81" s="16">
        <v>9850</v>
      </c>
      <c r="F81" s="16">
        <v>81314705</v>
      </c>
      <c r="G81" s="17">
        <f t="shared" si="1"/>
        <v>7.5245034918179085E-3</v>
      </c>
      <c r="H81" s="19"/>
    </row>
    <row r="82" spans="1:8" x14ac:dyDescent="0.25">
      <c r="A82" s="20" t="s">
        <v>217</v>
      </c>
      <c r="B82" s="14" t="s">
        <v>218</v>
      </c>
      <c r="C82" s="15" t="s">
        <v>219</v>
      </c>
      <c r="D82" s="15" t="s">
        <v>189</v>
      </c>
      <c r="E82" s="16">
        <v>26400</v>
      </c>
      <c r="F82" s="16">
        <v>45204720</v>
      </c>
      <c r="G82" s="17">
        <f t="shared" si="1"/>
        <v>4.1830450407051327E-3</v>
      </c>
      <c r="H82" s="19"/>
    </row>
    <row r="83" spans="1:8" x14ac:dyDescent="0.25">
      <c r="B83" s="14" t="s">
        <v>220</v>
      </c>
      <c r="C83" s="15" t="s">
        <v>221</v>
      </c>
      <c r="D83" s="15" t="s">
        <v>59</v>
      </c>
      <c r="E83" s="16">
        <v>8750</v>
      </c>
      <c r="F83" s="16">
        <v>29086750</v>
      </c>
      <c r="G83" s="17">
        <f t="shared" si="1"/>
        <v>2.6915593180917839E-3</v>
      </c>
      <c r="H83" s="19"/>
    </row>
    <row r="84" spans="1:8" x14ac:dyDescent="0.25">
      <c r="B84" s="14" t="s">
        <v>222</v>
      </c>
      <c r="C84" s="15" t="s">
        <v>223</v>
      </c>
      <c r="D84" s="15" t="s">
        <v>40</v>
      </c>
      <c r="E84" s="16">
        <v>54400</v>
      </c>
      <c r="F84" s="16">
        <v>164268960</v>
      </c>
      <c r="G84" s="17">
        <f t="shared" si="1"/>
        <v>1.5200723695883744E-2</v>
      </c>
      <c r="H84" s="19"/>
    </row>
    <row r="85" spans="1:8" x14ac:dyDescent="0.25">
      <c r="B85" s="14" t="s">
        <v>224</v>
      </c>
      <c r="C85" s="15" t="s">
        <v>225</v>
      </c>
      <c r="D85" s="15" t="s">
        <v>152</v>
      </c>
      <c r="E85" s="16">
        <v>439550</v>
      </c>
      <c r="F85" s="16">
        <v>159842357.5</v>
      </c>
      <c r="G85" s="17">
        <f t="shared" si="1"/>
        <v>1.4791105460557922E-2</v>
      </c>
      <c r="H85" s="19"/>
    </row>
    <row r="86" spans="1:8" x14ac:dyDescent="0.25">
      <c r="A86" s="21" t="s">
        <v>226</v>
      </c>
      <c r="B86" s="14" t="s">
        <v>227</v>
      </c>
      <c r="C86" s="15" t="s">
        <v>228</v>
      </c>
      <c r="D86" s="15" t="s">
        <v>229</v>
      </c>
      <c r="E86" s="16">
        <v>299260</v>
      </c>
      <c r="F86" s="16">
        <v>98576244</v>
      </c>
      <c r="G86" s="17">
        <f t="shared" si="1"/>
        <v>9.1218100365523577E-3</v>
      </c>
      <c r="H86" s="19"/>
    </row>
    <row r="87" spans="1:8" x14ac:dyDescent="0.25">
      <c r="B87" s="14" t="s">
        <v>230</v>
      </c>
      <c r="C87" s="15" t="s">
        <v>231</v>
      </c>
      <c r="D87" s="15" t="s">
        <v>232</v>
      </c>
      <c r="E87" s="16">
        <v>385500</v>
      </c>
      <c r="F87" s="16">
        <v>107847480</v>
      </c>
      <c r="G87" s="17">
        <f t="shared" si="1"/>
        <v>9.979729248771942E-3</v>
      </c>
      <c r="H87" s="19"/>
    </row>
    <row r="88" spans="1:8" x14ac:dyDescent="0.25">
      <c r="B88" s="14" t="s">
        <v>233</v>
      </c>
      <c r="C88" s="15" t="s">
        <v>234</v>
      </c>
      <c r="D88" s="15" t="s">
        <v>235</v>
      </c>
      <c r="E88" s="16">
        <v>423171</v>
      </c>
      <c r="F88" s="16">
        <v>68748360.659999996</v>
      </c>
      <c r="G88" s="17">
        <f t="shared" si="1"/>
        <v>6.36166951405563E-3</v>
      </c>
      <c r="H88" s="19"/>
    </row>
    <row r="89" spans="1:8" x14ac:dyDescent="0.25">
      <c r="B89" s="14" t="s">
        <v>236</v>
      </c>
      <c r="C89" s="15" t="s">
        <v>237</v>
      </c>
      <c r="D89" s="15" t="s">
        <v>238</v>
      </c>
      <c r="E89" s="16">
        <v>3700</v>
      </c>
      <c r="F89" s="16">
        <v>10286555</v>
      </c>
      <c r="G89" s="17">
        <f t="shared" si="1"/>
        <v>9.5187234604462957E-4</v>
      </c>
      <c r="H89" s="19"/>
    </row>
    <row r="90" spans="1:8" x14ac:dyDescent="0.25">
      <c r="B90" s="14" t="s">
        <v>239</v>
      </c>
      <c r="C90" s="15" t="s">
        <v>240</v>
      </c>
      <c r="D90" s="15" t="s">
        <v>96</v>
      </c>
      <c r="E90" s="16">
        <v>104175</v>
      </c>
      <c r="F90" s="16">
        <v>68521106.25</v>
      </c>
      <c r="G90" s="17">
        <f t="shared" si="1"/>
        <v>6.3406403951333399E-3</v>
      </c>
      <c r="H90" s="19"/>
    </row>
    <row r="91" spans="1:8" x14ac:dyDescent="0.25">
      <c r="B91" s="14" t="s">
        <v>241</v>
      </c>
      <c r="C91" s="15" t="s">
        <v>242</v>
      </c>
      <c r="D91" s="15" t="s">
        <v>243</v>
      </c>
      <c r="E91" s="16">
        <v>670000</v>
      </c>
      <c r="F91" s="16">
        <v>54564800</v>
      </c>
      <c r="G91" s="17">
        <f t="shared" si="1"/>
        <v>5.0491854841058061E-3</v>
      </c>
      <c r="H91" s="19"/>
    </row>
    <row r="92" spans="1:8" x14ac:dyDescent="0.25">
      <c r="B92" s="14" t="s">
        <v>244</v>
      </c>
      <c r="C92" s="15" t="s">
        <v>245</v>
      </c>
      <c r="D92" s="15" t="s">
        <v>246</v>
      </c>
      <c r="E92" s="16">
        <v>13100</v>
      </c>
      <c r="F92" s="16">
        <v>89019740</v>
      </c>
      <c r="G92" s="17">
        <f t="shared" si="1"/>
        <v>8.2374933841390975E-3</v>
      </c>
      <c r="H92" s="19"/>
    </row>
    <row r="93" spans="1:8" x14ac:dyDescent="0.25">
      <c r="B93" s="14" t="s">
        <v>247</v>
      </c>
      <c r="C93" s="15" t="s">
        <v>248</v>
      </c>
      <c r="D93" s="15" t="s">
        <v>249</v>
      </c>
      <c r="E93" s="16">
        <v>71350</v>
      </c>
      <c r="F93" s="16">
        <v>109101285</v>
      </c>
      <c r="G93" s="17">
        <f t="shared" si="1"/>
        <v>1.0095750823228356E-2</v>
      </c>
      <c r="H93" s="19"/>
    </row>
    <row r="94" spans="1:8" x14ac:dyDescent="0.25">
      <c r="B94" s="14" t="s">
        <v>250</v>
      </c>
      <c r="C94" s="15" t="s">
        <v>251</v>
      </c>
      <c r="D94" s="15" t="s">
        <v>28</v>
      </c>
      <c r="E94" s="16">
        <v>72680</v>
      </c>
      <c r="F94" s="16">
        <v>134316274</v>
      </c>
      <c r="G94" s="22">
        <f t="shared" si="1"/>
        <v>1.242903448670165E-2</v>
      </c>
      <c r="H94" s="19"/>
    </row>
    <row r="95" spans="1:8" x14ac:dyDescent="0.25">
      <c r="B95" s="14" t="s">
        <v>252</v>
      </c>
      <c r="C95" s="15" t="s">
        <v>253</v>
      </c>
      <c r="D95" s="15" t="s">
        <v>254</v>
      </c>
      <c r="E95" s="16">
        <v>212500</v>
      </c>
      <c r="F95" s="16">
        <v>66204375</v>
      </c>
      <c r="G95" s="22">
        <f t="shared" si="1"/>
        <v>6.1262603223011421E-3</v>
      </c>
      <c r="H95" s="19"/>
    </row>
    <row r="96" spans="1:8" x14ac:dyDescent="0.25">
      <c r="B96" s="14" t="s">
        <v>255</v>
      </c>
      <c r="C96" s="15" t="s">
        <v>256</v>
      </c>
      <c r="D96" s="15" t="s">
        <v>66</v>
      </c>
      <c r="E96" s="16">
        <v>694</v>
      </c>
      <c r="F96" s="16">
        <v>6269353.0999999996</v>
      </c>
      <c r="G96" s="22">
        <f t="shared" si="1"/>
        <v>5.8013823320627472E-4</v>
      </c>
      <c r="H96" s="19"/>
    </row>
    <row r="97" spans="1:8" x14ac:dyDescent="0.25">
      <c r="A97" s="23" t="s">
        <v>257</v>
      </c>
      <c r="B97" s="14" t="s">
        <v>258</v>
      </c>
      <c r="C97" s="15" t="s">
        <v>259</v>
      </c>
      <c r="D97" s="15" t="s">
        <v>122</v>
      </c>
      <c r="E97" s="16">
        <v>17290</v>
      </c>
      <c r="F97" s="16">
        <v>27317335.5</v>
      </c>
      <c r="G97" s="22">
        <f t="shared" si="1"/>
        <v>2.5278255188518647E-3</v>
      </c>
      <c r="H97" s="19"/>
    </row>
    <row r="98" spans="1:8" x14ac:dyDescent="0.25">
      <c r="B98" s="24"/>
      <c r="C98" s="24" t="s">
        <v>260</v>
      </c>
      <c r="D98" s="24"/>
      <c r="E98" s="25"/>
      <c r="F98" s="26">
        <f>SUBTOTAL(109,Table134567685[Market Value])</f>
        <v>10453142332.410002</v>
      </c>
      <c r="G98" s="27">
        <f>+F98/$F$110</f>
        <v>0.96728760167904015</v>
      </c>
      <c r="H98" s="28"/>
    </row>
    <row r="100" spans="1:8" x14ac:dyDescent="0.25">
      <c r="B100" s="29"/>
      <c r="C100" s="29" t="s">
        <v>261</v>
      </c>
      <c r="D100" s="29"/>
      <c r="E100" s="29"/>
      <c r="F100" s="29" t="s">
        <v>11</v>
      </c>
      <c r="G100" s="30" t="s">
        <v>12</v>
      </c>
      <c r="H100" s="29" t="s">
        <v>13</v>
      </c>
    </row>
    <row r="101" spans="1:8" x14ac:dyDescent="0.25">
      <c r="B101" s="31"/>
      <c r="C101" s="24" t="s">
        <v>262</v>
      </c>
      <c r="D101" s="15"/>
      <c r="E101" s="32"/>
      <c r="F101" s="33" t="s">
        <v>263</v>
      </c>
      <c r="G101" s="34">
        <v>0</v>
      </c>
      <c r="H101" s="15"/>
    </row>
    <row r="102" spans="1:8" x14ac:dyDescent="0.25">
      <c r="B102" s="31" t="s">
        <v>264</v>
      </c>
      <c r="C102" s="24" t="s">
        <v>265</v>
      </c>
      <c r="D102" s="24"/>
      <c r="E102" s="25"/>
      <c r="F102" s="16">
        <v>155076246.13</v>
      </c>
      <c r="G102" s="34">
        <f>+F102/$F$110</f>
        <v>1.4350070574605153E-2</v>
      </c>
      <c r="H102" s="15"/>
    </row>
    <row r="103" spans="1:8" x14ac:dyDescent="0.25">
      <c r="B103" s="31"/>
      <c r="C103" s="24" t="s">
        <v>266</v>
      </c>
      <c r="D103" s="15"/>
      <c r="E103" s="32"/>
      <c r="F103" s="25" t="s">
        <v>263</v>
      </c>
      <c r="G103" s="34">
        <v>0</v>
      </c>
      <c r="H103" s="15"/>
    </row>
    <row r="104" spans="1:8" x14ac:dyDescent="0.25">
      <c r="A104" s="1" t="s">
        <v>267</v>
      </c>
      <c r="B104" s="31"/>
      <c r="C104" s="24" t="s">
        <v>268</v>
      </c>
      <c r="D104" s="15"/>
      <c r="E104" s="32"/>
      <c r="F104" s="25" t="s">
        <v>263</v>
      </c>
      <c r="G104" s="34">
        <v>0</v>
      </c>
      <c r="H104" s="15"/>
    </row>
    <row r="105" spans="1:8" x14ac:dyDescent="0.25">
      <c r="A105" s="15" t="s">
        <v>269</v>
      </c>
      <c r="B105" s="31"/>
      <c r="C105" s="24" t="s">
        <v>270</v>
      </c>
      <c r="D105" s="15"/>
      <c r="E105" s="32"/>
      <c r="F105" s="25" t="s">
        <v>263</v>
      </c>
      <c r="G105" s="34">
        <v>0</v>
      </c>
      <c r="H105" s="15"/>
    </row>
    <row r="106" spans="1:8" x14ac:dyDescent="0.25">
      <c r="B106" s="15" t="s">
        <v>226</v>
      </c>
      <c r="C106" s="15" t="s">
        <v>271</v>
      </c>
      <c r="D106" s="15"/>
      <c r="E106" s="32"/>
      <c r="F106" s="16">
        <v>198435320.74000001</v>
      </c>
      <c r="G106" s="34">
        <f>+F106/$F$110</f>
        <v>1.836232774635457E-2</v>
      </c>
      <c r="H106" s="15"/>
    </row>
    <row r="107" spans="1:8" x14ac:dyDescent="0.25">
      <c r="B107" s="31"/>
      <c r="C107" s="15"/>
      <c r="D107" s="15"/>
      <c r="E107" s="32"/>
      <c r="F107" s="33"/>
      <c r="G107" s="34"/>
      <c r="H107" s="15"/>
    </row>
    <row r="108" spans="1:8" x14ac:dyDescent="0.25">
      <c r="B108" s="31"/>
      <c r="C108" s="15" t="s">
        <v>272</v>
      </c>
      <c r="D108" s="15"/>
      <c r="E108" s="32"/>
      <c r="F108" s="35">
        <f>SUM(F101:F107)</f>
        <v>353511566.87</v>
      </c>
      <c r="G108" s="34">
        <f>+F108/$F$110</f>
        <v>3.2712398320959721E-2</v>
      </c>
      <c r="H108" s="15"/>
    </row>
    <row r="109" spans="1:8" x14ac:dyDescent="0.25">
      <c r="B109" s="31"/>
      <c r="C109" s="15"/>
      <c r="D109" s="15"/>
      <c r="E109" s="32"/>
      <c r="F109" s="35"/>
      <c r="G109" s="34"/>
      <c r="H109" s="15"/>
    </row>
    <row r="110" spans="1:8" x14ac:dyDescent="0.25">
      <c r="B110" s="36"/>
      <c r="C110" s="37" t="s">
        <v>273</v>
      </c>
      <c r="D110" s="38"/>
      <c r="E110" s="39"/>
      <c r="F110" s="39">
        <f>+F108+F98</f>
        <v>10806653899.280003</v>
      </c>
      <c r="G110" s="40">
        <v>1</v>
      </c>
      <c r="H110" s="15"/>
    </row>
    <row r="111" spans="1:8" x14ac:dyDescent="0.25">
      <c r="F111" s="41"/>
    </row>
    <row r="112" spans="1:8" x14ac:dyDescent="0.25">
      <c r="C112" s="24" t="s">
        <v>274</v>
      </c>
      <c r="D112" s="42"/>
      <c r="F112" s="4">
        <v>0</v>
      </c>
    </row>
    <row r="113" spans="2:8" x14ac:dyDescent="0.25">
      <c r="C113" s="24" t="s">
        <v>275</v>
      </c>
      <c r="D113" s="43"/>
    </row>
    <row r="114" spans="2:8" x14ac:dyDescent="0.25">
      <c r="C114" s="24" t="s">
        <v>276</v>
      </c>
      <c r="D114" s="43"/>
    </row>
    <row r="115" spans="2:8" x14ac:dyDescent="0.25">
      <c r="C115" s="24" t="s">
        <v>277</v>
      </c>
      <c r="D115" s="44">
        <v>27.838200000000001</v>
      </c>
    </row>
    <row r="116" spans="2:8" x14ac:dyDescent="0.25">
      <c r="C116" s="24" t="s">
        <v>278</v>
      </c>
      <c r="D116" s="44">
        <v>27.826799999999999</v>
      </c>
    </row>
    <row r="117" spans="2:8" x14ac:dyDescent="0.25">
      <c r="C117" s="24" t="s">
        <v>279</v>
      </c>
      <c r="D117" s="45"/>
    </row>
    <row r="118" spans="2:8" x14ac:dyDescent="0.25">
      <c r="C118" s="24" t="s">
        <v>280</v>
      </c>
      <c r="D118" s="43">
        <v>0</v>
      </c>
    </row>
    <row r="119" spans="2:8" x14ac:dyDescent="0.25">
      <c r="C119" s="24" t="s">
        <v>281</v>
      </c>
      <c r="D119" s="43">
        <v>0</v>
      </c>
      <c r="F119" s="41"/>
      <c r="G119" s="46"/>
    </row>
    <row r="120" spans="2:8" x14ac:dyDescent="0.25">
      <c r="B120" s="47"/>
      <c r="C120" s="13"/>
    </row>
    <row r="121" spans="2:8" x14ac:dyDescent="0.25">
      <c r="F121" s="4"/>
    </row>
    <row r="122" spans="2:8" x14ac:dyDescent="0.25">
      <c r="C122" s="29" t="s">
        <v>282</v>
      </c>
      <c r="D122" s="29"/>
      <c r="E122" s="29"/>
      <c r="F122" s="29"/>
      <c r="G122" s="30"/>
      <c r="H122" s="29"/>
    </row>
    <row r="123" spans="2:8" x14ac:dyDescent="0.25">
      <c r="C123" s="29" t="s">
        <v>283</v>
      </c>
      <c r="D123" s="29"/>
      <c r="E123" s="29"/>
      <c r="F123" s="29" t="s">
        <v>11</v>
      </c>
      <c r="G123" s="30" t="s">
        <v>12</v>
      </c>
      <c r="H123" s="29" t="s">
        <v>13</v>
      </c>
    </row>
    <row r="124" spans="2:8" x14ac:dyDescent="0.25">
      <c r="C124" s="24" t="s">
        <v>284</v>
      </c>
      <c r="D124" s="15"/>
      <c r="E124" s="32"/>
      <c r="F124" s="48">
        <f>SUMIF(Table134567685[[Industry ]],A104,Table134567685[Market Value])</f>
        <v>0</v>
      </c>
      <c r="G124" s="49">
        <f>+F124/$F$110</f>
        <v>0</v>
      </c>
      <c r="H124" s="15"/>
    </row>
    <row r="125" spans="2:8" x14ac:dyDescent="0.25">
      <c r="C125" s="15" t="s">
        <v>285</v>
      </c>
      <c r="D125" s="15"/>
      <c r="E125" s="32"/>
      <c r="F125" s="48">
        <f>SUMIF(Table134567685[[Industry ]],A105,Table134567685[Market Value])</f>
        <v>0</v>
      </c>
      <c r="G125" s="49">
        <f>+F125/$F$110</f>
        <v>0</v>
      </c>
      <c r="H125" s="15"/>
    </row>
    <row r="126" spans="2:8" x14ac:dyDescent="0.25">
      <c r="C126" s="15" t="s">
        <v>286</v>
      </c>
      <c r="D126" s="15"/>
      <c r="E126" s="32"/>
      <c r="F126" s="48">
        <f>SUMIF($E$138:$E$145,C126,H138:H145)</f>
        <v>0</v>
      </c>
      <c r="G126" s="49">
        <f>+F126/$F$110</f>
        <v>0</v>
      </c>
      <c r="H126" s="15"/>
    </row>
    <row r="127" spans="2:8" x14ac:dyDescent="0.25">
      <c r="C127" s="15" t="s">
        <v>287</v>
      </c>
      <c r="D127" s="15"/>
      <c r="E127" s="32"/>
      <c r="F127" s="48">
        <f t="shared" ref="F127:F135" si="2">SUMIF($E$138:$E$145,C127,H139:H146)</f>
        <v>0</v>
      </c>
      <c r="G127" s="49">
        <f t="shared" ref="G127:G135" si="3">+F127/$F$110</f>
        <v>0</v>
      </c>
      <c r="H127" s="15"/>
    </row>
    <row r="128" spans="2:8" x14ac:dyDescent="0.25">
      <c r="C128" s="15" t="s">
        <v>288</v>
      </c>
      <c r="D128" s="15"/>
      <c r="E128" s="32"/>
      <c r="F128" s="48">
        <f t="shared" si="2"/>
        <v>0</v>
      </c>
      <c r="G128" s="49">
        <f t="shared" si="3"/>
        <v>0</v>
      </c>
      <c r="H128" s="15"/>
    </row>
    <row r="129" spans="3:8" x14ac:dyDescent="0.25">
      <c r="C129" s="15" t="s">
        <v>289</v>
      </c>
      <c r="D129" s="15"/>
      <c r="E129" s="32"/>
      <c r="F129" s="48">
        <f t="shared" si="2"/>
        <v>0</v>
      </c>
      <c r="G129" s="49">
        <f t="shared" si="3"/>
        <v>0</v>
      </c>
      <c r="H129" s="15"/>
    </row>
    <row r="130" spans="3:8" x14ac:dyDescent="0.25">
      <c r="C130" s="15" t="s">
        <v>290</v>
      </c>
      <c r="D130" s="15"/>
      <c r="E130" s="32"/>
      <c r="F130" s="48">
        <f t="shared" si="2"/>
        <v>0</v>
      </c>
      <c r="G130" s="49">
        <f t="shared" si="3"/>
        <v>0</v>
      </c>
      <c r="H130" s="15"/>
    </row>
    <row r="131" spans="3:8" x14ac:dyDescent="0.25">
      <c r="C131" s="15" t="s">
        <v>291</v>
      </c>
      <c r="D131" s="15"/>
      <c r="E131" s="32"/>
      <c r="F131" s="48">
        <f t="shared" si="2"/>
        <v>0</v>
      </c>
      <c r="G131" s="49">
        <f t="shared" si="3"/>
        <v>0</v>
      </c>
      <c r="H131" s="15"/>
    </row>
    <row r="132" spans="3:8" x14ac:dyDescent="0.25">
      <c r="C132" s="15" t="s">
        <v>292</v>
      </c>
      <c r="D132" s="15"/>
      <c r="E132" s="32"/>
      <c r="F132" s="48">
        <f t="shared" si="2"/>
        <v>0</v>
      </c>
      <c r="G132" s="49">
        <f t="shared" si="3"/>
        <v>0</v>
      </c>
      <c r="H132" s="15"/>
    </row>
    <row r="133" spans="3:8" x14ac:dyDescent="0.25">
      <c r="C133" s="15" t="s">
        <v>293</v>
      </c>
      <c r="D133" s="15"/>
      <c r="E133" s="32"/>
      <c r="F133" s="48">
        <f>SUMIF($E$138:$E$145,C133,H145:H152)</f>
        <v>0</v>
      </c>
      <c r="G133" s="49">
        <f t="shared" si="3"/>
        <v>0</v>
      </c>
      <c r="H133" s="15"/>
    </row>
    <row r="134" spans="3:8" x14ac:dyDescent="0.25">
      <c r="C134" s="15" t="s">
        <v>294</v>
      </c>
      <c r="D134" s="15"/>
      <c r="E134" s="32"/>
      <c r="F134" s="48">
        <f t="shared" si="2"/>
        <v>0</v>
      </c>
      <c r="G134" s="49">
        <f t="shared" si="3"/>
        <v>0</v>
      </c>
      <c r="H134" s="15"/>
    </row>
    <row r="135" spans="3:8" x14ac:dyDescent="0.25">
      <c r="C135" s="15" t="s">
        <v>295</v>
      </c>
      <c r="D135" s="15"/>
      <c r="E135" s="32"/>
      <c r="F135" s="48">
        <f t="shared" si="2"/>
        <v>0</v>
      </c>
      <c r="G135" s="49">
        <f t="shared" si="3"/>
        <v>0</v>
      </c>
      <c r="H135" s="15"/>
    </row>
    <row r="138" spans="3:8" x14ac:dyDescent="0.25">
      <c r="E138" s="15" t="s">
        <v>286</v>
      </c>
      <c r="F138" s="15" t="s">
        <v>296</v>
      </c>
      <c r="G138" s="7">
        <f t="shared" ref="G138:G145" si="4">SUMIF($H$7:$H$73,F138,$E$7:$E$73)</f>
        <v>0</v>
      </c>
      <c r="H138" s="1">
        <f t="shared" ref="H138:H145" si="5">SUMIF($H$7:$H$73,F138,$F$7:$F$73)</f>
        <v>0</v>
      </c>
    </row>
    <row r="139" spans="3:8" x14ac:dyDescent="0.25">
      <c r="E139" s="15" t="s">
        <v>286</v>
      </c>
      <c r="F139" s="15" t="s">
        <v>297</v>
      </c>
      <c r="G139" s="7">
        <f t="shared" si="4"/>
        <v>0</v>
      </c>
      <c r="H139" s="1">
        <f t="shared" si="5"/>
        <v>0</v>
      </c>
    </row>
    <row r="140" spans="3:8" x14ac:dyDescent="0.25">
      <c r="E140" s="15" t="s">
        <v>286</v>
      </c>
      <c r="F140" s="15" t="s">
        <v>298</v>
      </c>
      <c r="G140" s="7">
        <f t="shared" si="4"/>
        <v>0</v>
      </c>
      <c r="H140" s="1">
        <f t="shared" si="5"/>
        <v>0</v>
      </c>
    </row>
    <row r="141" spans="3:8" x14ac:dyDescent="0.25">
      <c r="E141" s="15" t="s">
        <v>288</v>
      </c>
      <c r="F141" s="15" t="s">
        <v>299</v>
      </c>
      <c r="G141" s="7">
        <f t="shared" si="4"/>
        <v>0</v>
      </c>
      <c r="H141" s="1">
        <f t="shared" si="5"/>
        <v>0</v>
      </c>
    </row>
    <row r="142" spans="3:8" x14ac:dyDescent="0.25">
      <c r="E142" s="15" t="s">
        <v>289</v>
      </c>
      <c r="F142" s="15" t="s">
        <v>300</v>
      </c>
      <c r="G142" s="7">
        <f t="shared" si="4"/>
        <v>0</v>
      </c>
      <c r="H142" s="1">
        <f t="shared" si="5"/>
        <v>0</v>
      </c>
    </row>
    <row r="143" spans="3:8" x14ac:dyDescent="0.25">
      <c r="E143" s="15" t="s">
        <v>286</v>
      </c>
      <c r="F143" s="15" t="s">
        <v>301</v>
      </c>
      <c r="G143" s="7">
        <f t="shared" si="4"/>
        <v>0</v>
      </c>
      <c r="H143" s="1">
        <f t="shared" si="5"/>
        <v>0</v>
      </c>
    </row>
    <row r="144" spans="3:8" x14ac:dyDescent="0.25">
      <c r="E144" s="15" t="s">
        <v>289</v>
      </c>
      <c r="F144" s="15" t="s">
        <v>302</v>
      </c>
      <c r="G144" s="7">
        <f t="shared" si="4"/>
        <v>0</v>
      </c>
      <c r="H144" s="1">
        <f t="shared" si="5"/>
        <v>0</v>
      </c>
    </row>
    <row r="145" spans="5:8" x14ac:dyDescent="0.25">
      <c r="E145" s="15" t="s">
        <v>286</v>
      </c>
      <c r="F145" s="15" t="s">
        <v>303</v>
      </c>
      <c r="G145" s="7">
        <f t="shared" si="4"/>
        <v>0</v>
      </c>
      <c r="H145" s="1">
        <f t="shared" si="5"/>
        <v>0</v>
      </c>
    </row>
    <row r="146" spans="5:8" x14ac:dyDescent="0.25">
      <c r="G146" s="7" t="s">
        <v>304</v>
      </c>
      <c r="H146" s="1" t="s">
        <v>304</v>
      </c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Port_E1</vt:lpstr>
      <vt:lpstr>Port_E1!Print_Area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Farah Memon</dc:creator>
  <cp:lastModifiedBy>Farah Memon</cp:lastModifiedBy>
  <dcterms:created xsi:type="dcterms:W3CDTF">2024-12-04T05:09:38Z</dcterms:created>
  <dcterms:modified xsi:type="dcterms:W3CDTF">2024-12-04T05:11:38Z</dcterms:modified>
</cp:coreProperties>
</file>